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11"/>
  <workbookPr autoCompressPictures="0" defaultThemeVersion="124226"/>
  <mc:AlternateContent xmlns:mc="http://schemas.openxmlformats.org/markup-compatibility/2006">
    <mc:Choice Requires="x15">
      <x15ac:absPath xmlns:x15ac="http://schemas.microsoft.com/office/spreadsheetml/2010/11/ac" url="C:\Users\sant2740\Desktop\Table - final\"/>
    </mc:Choice>
  </mc:AlternateContent>
  <xr:revisionPtr revIDLastSave="0" documentId="8_{067E0EC5-06B4-4619-810F-48DCD7441AAE}" xr6:coauthVersionLast="47" xr6:coauthVersionMax="47" xr10:uidLastSave="{00000000-0000-0000-0000-000000000000}"/>
  <bookViews>
    <workbookView xWindow="0" yWindow="0" windowWidth="19200" windowHeight="11460" tabRatio="958" xr2:uid="{00000000-000D-0000-FFFF-FFFF00000000}"/>
  </bookViews>
  <sheets>
    <sheet name="6a.1 Changes MPI" sheetId="122" r:id="rId1"/>
    <sheet name="6a.2 Changes H" sheetId="184" r:id="rId2"/>
    <sheet name="6a.3 Changes A" sheetId="185" r:id="rId3"/>
    <sheet name="6a.4 Indicator Changes" sheetId="186" r:id="rId4"/>
    <sheet name="6a.5 Subnational" sheetId="187" r:id="rId5"/>
    <sheet name="6a.6 Changes Rural Urban" sheetId="172" r:id="rId6"/>
  </sheets>
  <definedNames>
    <definedName name="_xlnm._FilterDatabase" localSheetId="0" hidden="1">'6a.1 Changes MPI'!$B$6:$J$6</definedName>
    <definedName name="_xlnm._FilterDatabase" localSheetId="1" hidden="1">'6a.2 Changes H'!$B$6:$I$6</definedName>
    <definedName name="_xlnm._FilterDatabase" localSheetId="2" hidden="1">'6a.3 Changes A'!$B$6:$J$6</definedName>
    <definedName name="_xlnm._FilterDatabase" localSheetId="4" hidden="1">'6a.5 Subnational'!$A$8:$Y$8</definedName>
    <definedName name="_xlnm._FilterDatabase" localSheetId="5" hidden="1">'6a.6 Changes Rural Urban'!$B$7:$I$7</definedName>
    <definedName name="_xlnm.Print_Area" localSheetId="0">'6a.1 Changes MPI'!$A$5:$L$9,'6a.1 Changes MPI'!#REF!,'6a.1 Changes MPI'!#REF!</definedName>
    <definedName name="_xlnm.Print_Area" localSheetId="1">'6a.2 Changes H'!#REF!,'6a.2 Changes H'!$A$5:$L$9,'6a.2 Changes H'!#REF!</definedName>
    <definedName name="_xlnm.Print_Area" localSheetId="2">'6a.3 Changes A'!#REF!,'6a.3 Changes A'!#REF!,'6a.3 Changes A'!$A$5:$L$9</definedName>
    <definedName name="_xlnm.Print_Area" localSheetId="5">'6a.6 Changes Rural Urban'!$A$6:$L$10,'6a.6 Changes Rural Urban'!$A$12:$L$16,'6a.6 Changes Rural Urban'!$A$18:$L$22</definedName>
    <definedName name="_xlnm.Print_Titles" localSheetId="0">'6a.1 Changes MPI'!$1:$1</definedName>
    <definedName name="_xlnm.Print_Titles" localSheetId="1">'6a.2 Changes H'!$1:$1</definedName>
    <definedName name="_xlnm.Print_Titles" localSheetId="2">'6a.3 Changes A'!$1:$1</definedName>
    <definedName name="_xlnm.Print_Titles" localSheetId="3">'6a.4 Indicator Changes'!$A:$A</definedName>
    <definedName name="_xlnm.Print_Titles" localSheetId="5">'6a.6 Changes Rural Urban'!$1:$1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172" l="1"/>
  <c r="A3" i="187"/>
  <c r="A3" i="184"/>
  <c r="A3" i="186"/>
  <c r="A3" i="185"/>
  <c r="AG8" i="172" l="1"/>
  <c r="AF8" i="172"/>
  <c r="Y37" i="187"/>
  <c r="X37" i="187"/>
  <c r="S37" i="187"/>
  <c r="R37" i="187"/>
  <c r="M37" i="187"/>
  <c r="L37" i="187"/>
  <c r="G37" i="187"/>
  <c r="F37" i="187"/>
  <c r="Y36" i="187"/>
  <c r="X36" i="187"/>
  <c r="S36" i="187"/>
  <c r="R36" i="187"/>
  <c r="M36" i="187"/>
  <c r="L36" i="187"/>
  <c r="G36" i="187"/>
  <c r="F36" i="187"/>
  <c r="Y35" i="187"/>
  <c r="X35" i="187"/>
  <c r="S35" i="187"/>
  <c r="R35" i="187"/>
  <c r="M35" i="187"/>
  <c r="L35" i="187"/>
  <c r="G35" i="187"/>
  <c r="F35" i="187"/>
  <c r="Y34" i="187"/>
  <c r="X34" i="187"/>
  <c r="S34" i="187"/>
  <c r="R34" i="187"/>
  <c r="M34" i="187"/>
  <c r="L34" i="187"/>
  <c r="G34" i="187"/>
  <c r="F34" i="187"/>
  <c r="Y33" i="187"/>
  <c r="X33" i="187"/>
  <c r="S33" i="187"/>
  <c r="R33" i="187"/>
  <c r="M33" i="187"/>
  <c r="L33" i="187"/>
  <c r="G33" i="187"/>
  <c r="F33" i="187"/>
  <c r="Y32" i="187"/>
  <c r="X32" i="187"/>
  <c r="S32" i="187"/>
  <c r="R32" i="187"/>
  <c r="M32" i="187"/>
  <c r="L32" i="187"/>
  <c r="G32" i="187"/>
  <c r="F32" i="187"/>
  <c r="Y31" i="187"/>
  <c r="X31" i="187"/>
  <c r="S31" i="187"/>
  <c r="R31" i="187"/>
  <c r="M31" i="187"/>
  <c r="L31" i="187"/>
  <c r="G31" i="187"/>
  <c r="F31" i="187"/>
  <c r="Y30" i="187"/>
  <c r="X30" i="187"/>
  <c r="S30" i="187"/>
  <c r="R30" i="187"/>
  <c r="M30" i="187"/>
  <c r="L30" i="187"/>
  <c r="G30" i="187"/>
  <c r="F30" i="187"/>
  <c r="Y29" i="187"/>
  <c r="X29" i="187"/>
  <c r="S29" i="187"/>
  <c r="R29" i="187"/>
  <c r="M29" i="187"/>
  <c r="L29" i="187"/>
  <c r="G29" i="187"/>
  <c r="F29" i="187"/>
  <c r="Y28" i="187"/>
  <c r="X28" i="187"/>
  <c r="S28" i="187"/>
  <c r="R28" i="187"/>
  <c r="M28" i="187"/>
  <c r="L28" i="187"/>
  <c r="G28" i="187"/>
  <c r="F28" i="187"/>
  <c r="Y27" i="187"/>
  <c r="X27" i="187"/>
  <c r="S27" i="187"/>
  <c r="R27" i="187"/>
  <c r="M27" i="187"/>
  <c r="L27" i="187"/>
  <c r="G27" i="187"/>
  <c r="F27" i="187"/>
  <c r="Y26" i="187"/>
  <c r="X26" i="187"/>
  <c r="S26" i="187"/>
  <c r="R26" i="187"/>
  <c r="M26" i="187"/>
  <c r="L26" i="187"/>
  <c r="G26" i="187"/>
  <c r="F26" i="187"/>
  <c r="Y25" i="187"/>
  <c r="X25" i="187"/>
  <c r="S25" i="187"/>
  <c r="R25" i="187"/>
  <c r="M25" i="187"/>
  <c r="L25" i="187"/>
  <c r="G25" i="187"/>
  <c r="F25" i="187"/>
  <c r="Y24" i="187"/>
  <c r="X24" i="187"/>
  <c r="S24" i="187"/>
  <c r="R24" i="187"/>
  <c r="M24" i="187"/>
  <c r="L24" i="187"/>
  <c r="G24" i="187"/>
  <c r="F24" i="187"/>
  <c r="Y23" i="187"/>
  <c r="X23" i="187"/>
  <c r="S23" i="187"/>
  <c r="R23" i="187"/>
  <c r="M23" i="187"/>
  <c r="L23" i="187"/>
  <c r="G23" i="187"/>
  <c r="F23" i="187"/>
  <c r="Y22" i="187"/>
  <c r="X22" i="187"/>
  <c r="S22" i="187"/>
  <c r="R22" i="187"/>
  <c r="M22" i="187"/>
  <c r="L22" i="187"/>
  <c r="G22" i="187"/>
  <c r="F22" i="187"/>
  <c r="Y21" i="187"/>
  <c r="X21" i="187"/>
  <c r="S21" i="187"/>
  <c r="R21" i="187"/>
  <c r="M21" i="187"/>
  <c r="L21" i="187"/>
  <c r="G21" i="187"/>
  <c r="F21" i="187"/>
  <c r="Y20" i="187"/>
  <c r="X20" i="187"/>
  <c r="S20" i="187"/>
  <c r="R20" i="187"/>
  <c r="M20" i="187"/>
  <c r="L20" i="187"/>
  <c r="G20" i="187"/>
  <c r="F20" i="187"/>
  <c r="Y19" i="187"/>
  <c r="X19" i="187"/>
  <c r="S19" i="187"/>
  <c r="R19" i="187"/>
  <c r="M19" i="187"/>
  <c r="L19" i="187"/>
  <c r="G19" i="187"/>
  <c r="F19" i="187"/>
  <c r="Y18" i="187"/>
  <c r="X18" i="187"/>
  <c r="S18" i="187"/>
  <c r="R18" i="187"/>
  <c r="M18" i="187"/>
  <c r="L18" i="187"/>
  <c r="G18" i="187"/>
  <c r="F18" i="187"/>
  <c r="Y17" i="187"/>
  <c r="X17" i="187"/>
  <c r="S17" i="187"/>
  <c r="R17" i="187"/>
  <c r="M17" i="187"/>
  <c r="L17" i="187"/>
  <c r="G17" i="187"/>
  <c r="F17" i="187"/>
  <c r="Y16" i="187"/>
  <c r="X16" i="187"/>
  <c r="S16" i="187"/>
  <c r="R16" i="187"/>
  <c r="M16" i="187"/>
  <c r="L16" i="187"/>
  <c r="G16" i="187"/>
  <c r="F16" i="187"/>
  <c r="Y15" i="187"/>
  <c r="X15" i="187"/>
  <c r="S15" i="187"/>
  <c r="R15" i="187"/>
  <c r="M15" i="187"/>
  <c r="L15" i="187"/>
  <c r="G15" i="187"/>
  <c r="F15" i="187"/>
  <c r="Y14" i="187"/>
  <c r="X14" i="187"/>
  <c r="S14" i="187"/>
  <c r="R14" i="187"/>
  <c r="M14" i="187"/>
  <c r="L14" i="187"/>
  <c r="G14" i="187"/>
  <c r="F14" i="187"/>
  <c r="Y13" i="187"/>
  <c r="X13" i="187"/>
  <c r="S13" i="187"/>
  <c r="R13" i="187"/>
  <c r="M13" i="187"/>
  <c r="L13" i="187"/>
  <c r="G13" i="187"/>
  <c r="F13" i="187"/>
  <c r="Y12" i="187"/>
  <c r="X12" i="187"/>
  <c r="S12" i="187"/>
  <c r="R12" i="187"/>
  <c r="M12" i="187"/>
  <c r="L12" i="187"/>
  <c r="G12" i="187"/>
  <c r="F12" i="187"/>
  <c r="Y11" i="187"/>
  <c r="X11" i="187"/>
  <c r="S11" i="187"/>
  <c r="R11" i="187"/>
  <c r="M11" i="187"/>
  <c r="L11" i="187"/>
  <c r="G11" i="187"/>
  <c r="F11" i="187"/>
  <c r="Y10" i="187"/>
  <c r="X10" i="187"/>
  <c r="S10" i="187"/>
  <c r="R10" i="187"/>
  <c r="M10" i="187"/>
  <c r="L10" i="187"/>
  <c r="G10" i="187"/>
  <c r="F10" i="187"/>
  <c r="Y9" i="187"/>
  <c r="X9" i="187"/>
  <c r="S9" i="187"/>
  <c r="R9" i="187"/>
  <c r="M9" i="187"/>
  <c r="L9" i="187"/>
  <c r="G9" i="187"/>
  <c r="F9" i="187"/>
  <c r="I7" i="185"/>
  <c r="G7" i="185"/>
</calcChain>
</file>

<file path=xl/sharedStrings.xml><?xml version="1.0" encoding="utf-8"?>
<sst xmlns="http://schemas.openxmlformats.org/spreadsheetml/2006/main" count="383" uniqueCount="89">
  <si>
    <r>
      <t>Table 6a.1 Changes in MPI</t>
    </r>
    <r>
      <rPr>
        <b/>
        <vertAlign val="subscript"/>
        <sz val="14"/>
        <color theme="1"/>
        <rFont val="Garamond"/>
        <family val="1"/>
      </rPr>
      <t>T</t>
    </r>
    <r>
      <rPr>
        <b/>
        <sz val="14"/>
        <color theme="1"/>
        <rFont val="Garamond"/>
        <family val="1"/>
      </rPr>
      <t>, H</t>
    </r>
    <r>
      <rPr>
        <b/>
        <vertAlign val="subscript"/>
        <sz val="14"/>
        <color theme="1"/>
        <rFont val="Garamond"/>
        <family val="1"/>
      </rPr>
      <t>T</t>
    </r>
    <r>
      <rPr>
        <b/>
        <sz val="14"/>
        <color theme="1"/>
        <rFont val="Garamond"/>
        <family val="1"/>
      </rPr>
      <t xml:space="preserve"> and A</t>
    </r>
    <r>
      <rPr>
        <b/>
        <vertAlign val="subscript"/>
        <sz val="14"/>
        <color theme="1"/>
        <rFont val="Garamond"/>
        <family val="1"/>
      </rPr>
      <t>T</t>
    </r>
    <r>
      <rPr>
        <b/>
        <sz val="14"/>
        <color theme="1"/>
        <rFont val="Garamond"/>
        <family val="1"/>
      </rPr>
      <t xml:space="preserve"> at National Level</t>
    </r>
  </si>
  <si>
    <r>
      <t>The table provides the levels (with standard errors) and absolute and relative changes in the Multidimensional Poverty Index harmonized for comparisons across time (MPI</t>
    </r>
    <r>
      <rPr>
        <vertAlign val="subscript"/>
        <sz val="14"/>
        <color theme="1"/>
        <rFont val="Garamond"/>
        <family val="1"/>
      </rPr>
      <t>T</t>
    </r>
    <r>
      <rPr>
        <sz val="14"/>
        <color theme="1"/>
        <rFont val="Garamond"/>
        <family val="1"/>
      </rPr>
      <t xml:space="preserve">), and their statistical signficance. </t>
    </r>
  </si>
  <si>
    <t>Citation: Alkire, S., Oldiges, C. and Kanagaratnam, U. (2018). ‘Multidimensional poverty reduction in India 2005/6–2015/16: still a long way to go but the poorest are catching up’, OPHI Research in Progress 54a, University of Oxford.</t>
  </si>
  <si>
    <r>
      <t>Multidimensional Poverty Index (MPI</t>
    </r>
    <r>
      <rPr>
        <b/>
        <vertAlign val="subscript"/>
        <sz val="11"/>
        <color theme="1"/>
        <rFont val="Garamond"/>
        <family val="1"/>
      </rPr>
      <t>T</t>
    </r>
    <r>
      <rPr>
        <b/>
        <sz val="11"/>
        <color theme="1"/>
        <rFont val="Garamond"/>
        <family val="1"/>
      </rPr>
      <t>)</t>
    </r>
  </si>
  <si>
    <t>Annualized change</t>
  </si>
  <si>
    <t>t-statistics for difference</t>
  </si>
  <si>
    <r>
      <t>Total Population (thousands)</t>
    </r>
    <r>
      <rPr>
        <b/>
        <sz val="16"/>
        <color theme="1"/>
        <rFont val="Calibri"/>
        <family val="2"/>
      </rPr>
      <t>ᵃ</t>
    </r>
  </si>
  <si>
    <r>
      <t>Number of MPI</t>
    </r>
    <r>
      <rPr>
        <b/>
        <vertAlign val="subscript"/>
        <sz val="11"/>
        <color theme="1"/>
        <rFont val="Garamond"/>
        <family val="1"/>
      </rPr>
      <t xml:space="preserve">T </t>
    </r>
    <r>
      <rPr>
        <b/>
        <sz val="11"/>
        <color theme="1"/>
        <rFont val="Garamond"/>
        <family val="1"/>
      </rPr>
      <t>Poor (thousands)</t>
    </r>
  </si>
  <si>
    <t>Year 1</t>
  </si>
  <si>
    <t>Year 2</t>
  </si>
  <si>
    <t xml:space="preserve">Absolute </t>
  </si>
  <si>
    <t xml:space="preserve">Relative (%) </t>
  </si>
  <si>
    <t xml:space="preserve">Year 1 </t>
  </si>
  <si>
    <t>India 2005/6-2015/6</t>
  </si>
  <si>
    <t>***</t>
  </si>
  <si>
    <r>
      <t xml:space="preserve">Note:   </t>
    </r>
    <r>
      <rPr>
        <sz val="11"/>
        <color theme="1"/>
        <rFont val="Garamond"/>
        <family val="1"/>
      </rPr>
      <t>*** statistically significant at α=0.01, ** statistically significant at  α=0.05, * statistically significant at α=0.10</t>
    </r>
  </si>
  <si>
    <t>ᵃUnited Nations, Department of Economics and Social Affairs, Population Division (2017). World Population Prospects: The 2017 Revision, DVD Edition [Accessed on 28 July 2018].</t>
  </si>
  <si>
    <r>
      <t>Table 6a.2 Changes in MPI</t>
    </r>
    <r>
      <rPr>
        <b/>
        <vertAlign val="subscript"/>
        <sz val="14"/>
        <color theme="1"/>
        <rFont val="Garamond"/>
        <family val="1"/>
      </rPr>
      <t>T</t>
    </r>
    <r>
      <rPr>
        <b/>
        <sz val="14"/>
        <color theme="1"/>
        <rFont val="Garamond"/>
        <family val="1"/>
      </rPr>
      <t>, H</t>
    </r>
    <r>
      <rPr>
        <b/>
        <vertAlign val="subscript"/>
        <sz val="14"/>
        <color theme="1"/>
        <rFont val="Garamond"/>
        <family val="1"/>
      </rPr>
      <t>T</t>
    </r>
    <r>
      <rPr>
        <b/>
        <sz val="14"/>
        <color theme="1"/>
        <rFont val="Garamond"/>
        <family val="1"/>
      </rPr>
      <t xml:space="preserve"> and A</t>
    </r>
    <r>
      <rPr>
        <b/>
        <vertAlign val="subscript"/>
        <sz val="14"/>
        <color theme="1"/>
        <rFont val="Garamond"/>
        <family val="1"/>
      </rPr>
      <t>T</t>
    </r>
    <r>
      <rPr>
        <b/>
        <sz val="14"/>
        <color theme="1"/>
        <rFont val="Garamond"/>
        <family val="1"/>
      </rPr>
      <t xml:space="preserve"> at National Level</t>
    </r>
  </si>
  <si>
    <r>
      <t>The table provides the levels (with standard errors) and absolute and relative changes in the Multidimensional Headcount Ratio harmonized for comparisons across time (H</t>
    </r>
    <r>
      <rPr>
        <vertAlign val="subscript"/>
        <sz val="14"/>
        <color theme="1"/>
        <rFont val="Garamond"/>
        <family val="1"/>
      </rPr>
      <t>T</t>
    </r>
    <r>
      <rPr>
        <sz val="14"/>
        <color theme="1"/>
        <rFont val="Garamond"/>
        <family val="1"/>
      </rPr>
      <t xml:space="preserve">), and their statistical signficance. </t>
    </r>
  </si>
  <si>
    <r>
      <t>Multidimensional Headcount ratio (H</t>
    </r>
    <r>
      <rPr>
        <b/>
        <vertAlign val="subscript"/>
        <sz val="11"/>
        <color theme="1"/>
        <rFont val="Garamond"/>
        <family val="1"/>
      </rPr>
      <t>T</t>
    </r>
    <r>
      <rPr>
        <b/>
        <sz val="11"/>
        <color theme="1"/>
        <rFont val="Garamond"/>
        <family val="1"/>
      </rPr>
      <t>)</t>
    </r>
  </si>
  <si>
    <r>
      <t>Total Population (thousands)</t>
    </r>
    <r>
      <rPr>
        <b/>
        <vertAlign val="superscript"/>
        <sz val="11"/>
        <color theme="1"/>
        <rFont val="Garamond"/>
        <family val="1"/>
      </rPr>
      <t>(1)</t>
    </r>
  </si>
  <si>
    <t>Absolute (p.p.)</t>
  </si>
  <si>
    <t>Relative (%)</t>
  </si>
  <si>
    <t xml:space="preserve">(1) source: United Nations Department of Economic and Social Affairs, Population Division (2017). </t>
  </si>
  <si>
    <r>
      <t>Table 6a.3 Changes in MPI</t>
    </r>
    <r>
      <rPr>
        <b/>
        <vertAlign val="subscript"/>
        <sz val="14"/>
        <color theme="1"/>
        <rFont val="Garamond"/>
        <family val="1"/>
      </rPr>
      <t>T</t>
    </r>
    <r>
      <rPr>
        <b/>
        <sz val="14"/>
        <color theme="1"/>
        <rFont val="Garamond"/>
        <family val="1"/>
      </rPr>
      <t>, H</t>
    </r>
    <r>
      <rPr>
        <b/>
        <vertAlign val="subscript"/>
        <sz val="14"/>
        <color theme="1"/>
        <rFont val="Garamond"/>
        <family val="1"/>
      </rPr>
      <t>T</t>
    </r>
    <r>
      <rPr>
        <b/>
        <sz val="14"/>
        <color theme="1"/>
        <rFont val="Garamond"/>
        <family val="1"/>
      </rPr>
      <t xml:space="preserve"> and A</t>
    </r>
    <r>
      <rPr>
        <b/>
        <vertAlign val="subscript"/>
        <sz val="14"/>
        <color theme="1"/>
        <rFont val="Garamond"/>
        <family val="1"/>
      </rPr>
      <t>T</t>
    </r>
    <r>
      <rPr>
        <b/>
        <sz val="14"/>
        <color theme="1"/>
        <rFont val="Garamond"/>
        <family val="1"/>
      </rPr>
      <t xml:space="preserve"> at National Level</t>
    </r>
  </si>
  <si>
    <r>
      <t>The table provides the levels (with standard errors) and absolute and relative changes in the Intensity of Multidimensional Poverty harmonized for comparisons across time (A</t>
    </r>
    <r>
      <rPr>
        <vertAlign val="subscript"/>
        <sz val="14"/>
        <color theme="1"/>
        <rFont val="Garamond"/>
        <family val="1"/>
      </rPr>
      <t>T</t>
    </r>
    <r>
      <rPr>
        <sz val="14"/>
        <color theme="1"/>
        <rFont val="Garamond"/>
        <family val="1"/>
      </rPr>
      <t xml:space="preserve">), and their statistical signficance. </t>
    </r>
  </si>
  <si>
    <r>
      <t>Intensity of Poverty (A</t>
    </r>
    <r>
      <rPr>
        <b/>
        <vertAlign val="subscript"/>
        <sz val="11"/>
        <color theme="1"/>
        <rFont val="Garamond"/>
        <family val="1"/>
      </rPr>
      <t>T</t>
    </r>
    <r>
      <rPr>
        <b/>
        <sz val="11"/>
        <color theme="1"/>
        <rFont val="Garamond"/>
        <family val="1"/>
      </rPr>
      <t>)</t>
    </r>
  </si>
  <si>
    <t>Annualized Change</t>
  </si>
  <si>
    <t>Table 6a.4 Indicator Changes</t>
  </si>
  <si>
    <t>This table provides Censored and Raw Headcount Ratios for each of the 10 MPI indicators. Censored Headcount Ratios are the proportion of people who are MPI poor and experience deprivations in each of the indicators; Raw Headcount Ratios are the total proportion of the population who experience deprivations in each indicator.</t>
  </si>
  <si>
    <t>Annualized Absolute Change in Raw Headcounts (in percentage points)</t>
  </si>
  <si>
    <t>Annualized Absolute Change in Censored Headcounts (in percentage points)</t>
  </si>
  <si>
    <t>Nutrition</t>
  </si>
  <si>
    <t xml:space="preserve">Child mortality </t>
  </si>
  <si>
    <t>Years of schooling</t>
  </si>
  <si>
    <t>School attendance</t>
  </si>
  <si>
    <t>Cooking fuel</t>
  </si>
  <si>
    <t>Sanitation</t>
  </si>
  <si>
    <t>Drinking water</t>
  </si>
  <si>
    <t>Electricity</t>
  </si>
  <si>
    <t>Housing</t>
  </si>
  <si>
    <t xml:space="preserve">Assets </t>
  </si>
  <si>
    <r>
      <t>Table 6a.5 Changes in MPI</t>
    </r>
    <r>
      <rPr>
        <b/>
        <vertAlign val="subscript"/>
        <sz val="14"/>
        <color theme="1"/>
        <rFont val="Garamond"/>
        <family val="1"/>
      </rPr>
      <t>T</t>
    </r>
    <r>
      <rPr>
        <b/>
        <sz val="14"/>
        <color theme="1"/>
        <rFont val="Garamond"/>
        <family val="1"/>
      </rPr>
      <t>, H</t>
    </r>
    <r>
      <rPr>
        <b/>
        <vertAlign val="subscript"/>
        <sz val="14"/>
        <color theme="1"/>
        <rFont val="Garamond"/>
        <family val="1"/>
      </rPr>
      <t>T</t>
    </r>
    <r>
      <rPr>
        <b/>
        <sz val="14"/>
        <color theme="1"/>
        <rFont val="Garamond"/>
        <family val="1"/>
      </rPr>
      <t xml:space="preserve"> and A</t>
    </r>
    <r>
      <rPr>
        <b/>
        <vertAlign val="subscript"/>
        <sz val="14"/>
        <color theme="1"/>
        <rFont val="Garamond"/>
        <family val="1"/>
      </rPr>
      <t>T</t>
    </r>
    <r>
      <rPr>
        <b/>
        <sz val="14"/>
        <color theme="1"/>
        <rFont val="Garamond"/>
        <family val="1"/>
      </rPr>
      <t xml:space="preserve"> at Subnational Level</t>
    </r>
  </si>
  <si>
    <r>
      <t>This table provides levels and changes in MPI</t>
    </r>
    <r>
      <rPr>
        <vertAlign val="subscript"/>
        <sz val="14"/>
        <color theme="1"/>
        <rFont val="Garamond"/>
        <family val="1"/>
      </rPr>
      <t>T</t>
    </r>
    <r>
      <rPr>
        <sz val="14"/>
        <color theme="1"/>
        <rFont val="Garamond"/>
        <family val="1"/>
      </rPr>
      <t>, H</t>
    </r>
    <r>
      <rPr>
        <vertAlign val="subscript"/>
        <sz val="14"/>
        <color theme="1"/>
        <rFont val="Garamond"/>
        <family val="1"/>
      </rPr>
      <t>T</t>
    </r>
    <r>
      <rPr>
        <sz val="14"/>
        <color theme="1"/>
        <rFont val="Garamond"/>
        <family val="1"/>
      </rPr>
      <t xml:space="preserve"> and A</t>
    </r>
    <r>
      <rPr>
        <vertAlign val="subscript"/>
        <sz val="14"/>
        <color theme="1"/>
        <rFont val="Garamond"/>
        <family val="1"/>
      </rPr>
      <t>T</t>
    </r>
    <r>
      <rPr>
        <sz val="14"/>
        <color theme="1"/>
        <rFont val="Garamond"/>
        <family val="1"/>
      </rPr>
      <t xml:space="preserve"> for subnational regions, together with their statistical signfiicance and the number of poor people in those regions in both years under consideration.</t>
    </r>
  </si>
  <si>
    <t>Country</t>
  </si>
  <si>
    <t xml:space="preserve">Region </t>
  </si>
  <si>
    <t>Period</t>
  </si>
  <si>
    <t>Total Population (thousands)</t>
  </si>
  <si>
    <t>Number of Poor (thousands)</t>
  </si>
  <si>
    <t>Stat. Sig.</t>
  </si>
  <si>
    <t>India</t>
  </si>
  <si>
    <t>Andhra Pradesh</t>
  </si>
  <si>
    <t>2006 - 2016</t>
  </si>
  <si>
    <t>Arunachal Pradesh</t>
  </si>
  <si>
    <t>Assam</t>
  </si>
  <si>
    <t>Bihar</t>
  </si>
  <si>
    <t>Chhattisgarh</t>
  </si>
  <si>
    <t>Delhi</t>
  </si>
  <si>
    <t>Goa</t>
  </si>
  <si>
    <t>Gujarat</t>
  </si>
  <si>
    <t>Haryana</t>
  </si>
  <si>
    <t>Himachal Pradesh</t>
  </si>
  <si>
    <t>Jammu and Kashmir</t>
  </si>
  <si>
    <t>Jharkhand</t>
  </si>
  <si>
    <t>Karnataka</t>
  </si>
  <si>
    <t>Kerala</t>
  </si>
  <si>
    <t>**</t>
  </si>
  <si>
    <t>Madhya Pradesh</t>
  </si>
  <si>
    <t>Maharashtra</t>
  </si>
  <si>
    <t>Manipur</t>
  </si>
  <si>
    <t>Meghalaya</t>
  </si>
  <si>
    <t>Mizoram</t>
  </si>
  <si>
    <t>Nagaland</t>
  </si>
  <si>
    <t>Odisha</t>
  </si>
  <si>
    <t>Punjab</t>
  </si>
  <si>
    <t>Rajasthan</t>
  </si>
  <si>
    <t>Sikkim</t>
  </si>
  <si>
    <t>Tamil Nadu</t>
  </si>
  <si>
    <t>Tripura</t>
  </si>
  <si>
    <t>Uttar Pradesh</t>
  </si>
  <si>
    <t>Uttarakhand</t>
  </si>
  <si>
    <t>West Bengal</t>
  </si>
  <si>
    <r>
      <t xml:space="preserve">Note:   </t>
    </r>
    <r>
      <rPr>
        <sz val="11"/>
        <color theme="1"/>
        <rFont val="Garamond"/>
        <family val="1"/>
      </rPr>
      <t>*** statistically significant at α=0.01, ** statistically significant at  α=0.05, * statistically significant at α=0.10
The calculations for changes over time at the subnational level in India are limited to the 29 regions that were sampled both in 2006 and 2016. Since the 2016 survey has 35 regions in total, that include regions that were not sampled in 2006, the sum of poor people estimated here is different from the figure in sheets 6.1.a-c.</t>
    </r>
  </si>
  <si>
    <r>
      <t>Table 6a.6 Changes in MPI</t>
    </r>
    <r>
      <rPr>
        <b/>
        <vertAlign val="subscript"/>
        <sz val="14"/>
        <color theme="1"/>
        <rFont val="Garamond"/>
        <family val="1"/>
      </rPr>
      <t>T</t>
    </r>
    <r>
      <rPr>
        <b/>
        <sz val="14"/>
        <color theme="1"/>
        <rFont val="Garamond"/>
        <family val="1"/>
      </rPr>
      <t>, H</t>
    </r>
    <r>
      <rPr>
        <b/>
        <vertAlign val="subscript"/>
        <sz val="14"/>
        <color theme="1"/>
        <rFont val="Garamond"/>
        <family val="1"/>
      </rPr>
      <t>T</t>
    </r>
    <r>
      <rPr>
        <b/>
        <sz val="14"/>
        <color theme="1"/>
        <rFont val="Garamond"/>
        <family val="1"/>
      </rPr>
      <t xml:space="preserve"> and A</t>
    </r>
    <r>
      <rPr>
        <b/>
        <vertAlign val="subscript"/>
        <sz val="14"/>
        <color theme="1"/>
        <rFont val="Garamond"/>
        <family val="1"/>
      </rPr>
      <t>T</t>
    </r>
    <r>
      <rPr>
        <b/>
        <sz val="14"/>
        <color theme="1"/>
        <rFont val="Garamond"/>
        <family val="1"/>
      </rPr>
      <t xml:space="preserve"> in Urban and Rural Areas</t>
    </r>
  </si>
  <si>
    <r>
      <t>This table provides levels and changes in MPI</t>
    </r>
    <r>
      <rPr>
        <vertAlign val="subscript"/>
        <sz val="14"/>
        <color theme="1"/>
        <rFont val="Garamond"/>
        <family val="1"/>
      </rPr>
      <t>T</t>
    </r>
    <r>
      <rPr>
        <sz val="14"/>
        <color theme="1"/>
        <rFont val="Garamond"/>
        <family val="1"/>
      </rPr>
      <t>, H</t>
    </r>
    <r>
      <rPr>
        <vertAlign val="subscript"/>
        <sz val="14"/>
        <color theme="1"/>
        <rFont val="Garamond"/>
        <family val="1"/>
      </rPr>
      <t>T</t>
    </r>
    <r>
      <rPr>
        <sz val="14"/>
        <color theme="1"/>
        <rFont val="Garamond"/>
        <family val="1"/>
      </rPr>
      <t xml:space="preserve"> and A</t>
    </r>
    <r>
      <rPr>
        <vertAlign val="subscript"/>
        <sz val="14"/>
        <color theme="1"/>
        <rFont val="Garamond"/>
        <family val="1"/>
      </rPr>
      <t>T</t>
    </r>
    <r>
      <rPr>
        <sz val="14"/>
        <color theme="1"/>
        <rFont val="Garamond"/>
        <family val="1"/>
      </rPr>
      <t xml:space="preserve"> by rural and urban areas, together with their statistical signfiicance, and provides the number of poor persons in each period.</t>
    </r>
  </si>
  <si>
    <t>Urban Areas</t>
  </si>
  <si>
    <t>Rural Areas</t>
  </si>
  <si>
    <r>
      <t>Multidimensional Poverty Index (MPI</t>
    </r>
    <r>
      <rPr>
        <b/>
        <vertAlign val="subscript"/>
        <sz val="11"/>
        <color theme="1"/>
        <rFont val="Garamond"/>
        <family val="1"/>
      </rPr>
      <t>T</t>
    </r>
    <r>
      <rPr>
        <b/>
        <sz val="11"/>
        <color theme="1"/>
        <rFont val="Garamond"/>
        <family val="1"/>
      </rPr>
      <t xml:space="preserve">) </t>
    </r>
  </si>
  <si>
    <t>Absolute  (p.p.)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</si>
</sst>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
    <numFmt numFmtId="165" formatCode="0.000"/>
    <numFmt numFmtId="166" formatCode="0.0%"/>
    <numFmt numFmtId="167" formatCode=".0"/>
    <numFmt numFmtId="168" formatCode="0.0"/>
    <numFmt numFmtId="169" formatCode="0.000000"/>
    <numFmt numFmtId="170" formatCode="#,##0.0&quot;***&quot;;\-#,##0.0&quot;***&quot;"/>
    <numFmt numFmtId="171" formatCode="\(0.000\)"/>
  </numFmts>
  <fonts count="20">
    <font>
      <sz val="11"/>
      <color theme="1"/>
      <name val="Calibri"/>
      <family val="2"/>
      <scheme val="minor"/>
    </font>
    <font>
      <sz val="10"/>
      <name val="Arial"/>
      <family val="2"/>
    </font>
    <font>
      <sz val="11"/>
      <color theme="1"/>
      <name val="Calibri"/>
      <family val="2"/>
      <scheme val="minor"/>
    </font>
    <font>
      <sz val="11"/>
      <name val="Garamond"/>
      <family val="1"/>
    </font>
    <font>
      <b/>
      <sz val="11"/>
      <name val="Garamond"/>
      <family val="1"/>
    </font>
    <font>
      <sz val="8"/>
      <name val="Arial"/>
      <family val="2"/>
    </font>
    <font>
      <sz val="8"/>
      <color theme="1"/>
      <name val="Calibri"/>
      <family val="2"/>
      <scheme val="minor"/>
    </font>
    <font>
      <b/>
      <sz val="14"/>
      <color theme="1"/>
      <name val="Garamond"/>
      <family val="1"/>
    </font>
    <font>
      <sz val="11"/>
      <color theme="1"/>
      <name val="Garamond"/>
      <family val="1"/>
    </font>
    <font>
      <b/>
      <sz val="11"/>
      <color theme="1"/>
      <name val="Garamond"/>
      <family val="1"/>
    </font>
    <font>
      <b/>
      <vertAlign val="subscript"/>
      <sz val="11"/>
      <color theme="1"/>
      <name val="Garamond"/>
      <family val="1"/>
    </font>
    <font>
      <b/>
      <vertAlign val="subscript"/>
      <sz val="14"/>
      <color theme="1"/>
      <name val="Garamond"/>
      <family val="1"/>
    </font>
    <font>
      <b/>
      <vertAlign val="superscript"/>
      <sz val="11"/>
      <color theme="1"/>
      <name val="Garamond"/>
      <family val="1"/>
    </font>
    <font>
      <sz val="10"/>
      <color rgb="FF000000"/>
      <name val="Garamond"/>
      <family val="1"/>
    </font>
    <font>
      <sz val="11"/>
      <color rgb="FF000000"/>
      <name val="Garamond"/>
      <family val="1"/>
    </font>
    <font>
      <sz val="14"/>
      <name val="Garamond"/>
      <family val="1"/>
    </font>
    <font>
      <sz val="14"/>
      <color theme="1"/>
      <name val="Garamond"/>
      <family val="1"/>
    </font>
    <font>
      <sz val="14"/>
      <color theme="0"/>
      <name val="Garamond"/>
      <family val="1"/>
    </font>
    <font>
      <vertAlign val="subscript"/>
      <sz val="14"/>
      <color theme="1"/>
      <name val="Garamond"/>
      <family val="1"/>
    </font>
    <font>
      <b/>
      <sz val="16"/>
      <color theme="1"/>
      <name val="Calibri"/>
      <family val="2"/>
    </font>
  </fonts>
  <fills count="3">
    <fill>
      <patternFill patternType="none"/>
    </fill>
    <fill>
      <patternFill patternType="gray125"/>
    </fill>
    <fill>
      <patternFill patternType="solid">
        <fgColor theme="0"/>
        <bgColor indexed="64"/>
      </patternFill>
    </fill>
  </fills>
  <borders count="4">
    <border>
      <left/>
      <right/>
      <top/>
      <bottom/>
      <diagonal/>
    </border>
    <border>
      <left/>
      <right/>
      <top style="thin">
        <color auto="1"/>
      </top>
      <bottom/>
      <diagonal/>
    </border>
    <border>
      <left/>
      <right/>
      <top/>
      <bottom style="thin">
        <color auto="1"/>
      </bottom>
      <diagonal/>
    </border>
    <border>
      <left/>
      <right/>
      <top style="thin">
        <color auto="1"/>
      </top>
      <bottom style="thin">
        <color auto="1"/>
      </bottom>
      <diagonal/>
    </border>
  </borders>
  <cellStyleXfs count="5">
    <xf numFmtId="0" fontId="0" fillId="0" borderId="0"/>
    <xf numFmtId="0" fontId="1" fillId="0" borderId="0"/>
    <xf numFmtId="9" fontId="2" fillId="0" borderId="0" applyFont="0" applyFill="0" applyBorder="0" applyAlignment="0" applyProtection="0"/>
    <xf numFmtId="0" fontId="5" fillId="0" borderId="0"/>
    <xf numFmtId="0" fontId="6" fillId="0" borderId="0"/>
  </cellStyleXfs>
  <cellXfs count="229">
    <xf numFmtId="0" fontId="0" fillId="0" borderId="0" xfId="0"/>
    <xf numFmtId="0" fontId="3" fillId="0" borderId="0" xfId="0" applyFont="1" applyFill="1" applyBorder="1"/>
    <xf numFmtId="0" fontId="4" fillId="0" borderId="0" xfId="0" applyFont="1" applyFill="1" applyBorder="1" applyAlignment="1">
      <alignment vertical="center"/>
    </xf>
    <xf numFmtId="0" fontId="8" fillId="0" borderId="0" xfId="0" applyFont="1"/>
    <xf numFmtId="0" fontId="8" fillId="0" borderId="0" xfId="0" applyFont="1" applyAlignment="1">
      <alignment horizontal="center"/>
    </xf>
    <xf numFmtId="0" fontId="8" fillId="0" borderId="0" xfId="0" applyFont="1" applyBorder="1"/>
    <xf numFmtId="0" fontId="9" fillId="0" borderId="1" xfId="0" applyFont="1" applyBorder="1"/>
    <xf numFmtId="0" fontId="9" fillId="0" borderId="0" xfId="0" applyFont="1" applyBorder="1"/>
    <xf numFmtId="0" fontId="9" fillId="0" borderId="2" xfId="0" applyFont="1" applyBorder="1"/>
    <xf numFmtId="0" fontId="9" fillId="0" borderId="2" xfId="0" applyFont="1" applyBorder="1" applyAlignment="1">
      <alignment horizontal="center"/>
    </xf>
    <xf numFmtId="0" fontId="9" fillId="0" borderId="2" xfId="0" applyFont="1" applyBorder="1" applyAlignment="1">
      <alignment wrapText="1"/>
    </xf>
    <xf numFmtId="167" fontId="8" fillId="0" borderId="0" xfId="0" applyNumberFormat="1" applyFont="1" applyBorder="1" applyAlignment="1">
      <alignment horizontal="right"/>
    </xf>
    <xf numFmtId="165" fontId="8" fillId="0" borderId="0" xfId="0" quotePrefix="1" applyNumberFormat="1" applyFont="1" applyBorder="1" applyAlignment="1">
      <alignment horizontal="left"/>
    </xf>
    <xf numFmtId="167" fontId="8" fillId="0" borderId="0" xfId="0" applyNumberFormat="1" applyFont="1" applyBorder="1" applyAlignment="1">
      <alignment horizontal="center"/>
    </xf>
    <xf numFmtId="165" fontId="8" fillId="0" borderId="0" xfId="0" applyNumberFormat="1" applyFont="1" applyBorder="1" applyAlignment="1">
      <alignment horizontal="center"/>
    </xf>
    <xf numFmtId="166" fontId="8" fillId="0" borderId="0" xfId="0" applyNumberFormat="1" applyFont="1" applyBorder="1" applyAlignment="1">
      <alignment horizontal="center"/>
    </xf>
    <xf numFmtId="2" fontId="8" fillId="0" borderId="0" xfId="0" applyNumberFormat="1" applyFont="1" applyBorder="1" applyAlignment="1">
      <alignment horizontal="center"/>
    </xf>
    <xf numFmtId="164" fontId="8" fillId="0" borderId="0" xfId="0" applyNumberFormat="1" applyFont="1" applyBorder="1" applyAlignment="1">
      <alignment horizontal="right"/>
    </xf>
    <xf numFmtId="0" fontId="8" fillId="0" borderId="0" xfId="0" applyFont="1" applyFill="1" applyBorder="1" applyAlignment="1">
      <alignment horizontal="left" indent="2"/>
    </xf>
    <xf numFmtId="0" fontId="9" fillId="0" borderId="1" xfId="0" applyFont="1" applyBorder="1" applyAlignment="1">
      <alignment vertical="center"/>
    </xf>
    <xf numFmtId="0" fontId="9" fillId="0" borderId="0" xfId="0" applyFont="1" applyBorder="1" applyAlignment="1">
      <alignment vertical="center"/>
    </xf>
    <xf numFmtId="0" fontId="8" fillId="0" borderId="0" xfId="0" applyFont="1" applyBorder="1" applyAlignment="1">
      <alignment horizontal="left" indent="2"/>
    </xf>
    <xf numFmtId="164" fontId="8" fillId="0" borderId="0" xfId="0" applyNumberFormat="1" applyFont="1" applyBorder="1" applyAlignment="1">
      <alignment horizontal="center"/>
    </xf>
    <xf numFmtId="165" fontId="8" fillId="0" borderId="2" xfId="0" quotePrefix="1" applyNumberFormat="1" applyFont="1" applyBorder="1" applyAlignment="1">
      <alignment horizontal="left"/>
    </xf>
    <xf numFmtId="165" fontId="8" fillId="0" borderId="2" xfId="0" applyNumberFormat="1" applyFont="1" applyBorder="1" applyAlignment="1">
      <alignment horizontal="center"/>
    </xf>
    <xf numFmtId="166" fontId="8" fillId="0" borderId="2" xfId="0" applyNumberFormat="1" applyFont="1" applyBorder="1" applyAlignment="1">
      <alignment horizontal="center"/>
    </xf>
    <xf numFmtId="2" fontId="8" fillId="0" borderId="2" xfId="0" applyNumberFormat="1" applyFont="1" applyBorder="1" applyAlignment="1">
      <alignment horizontal="center"/>
    </xf>
    <xf numFmtId="0" fontId="8" fillId="0" borderId="2" xfId="0" applyFont="1" applyBorder="1"/>
    <xf numFmtId="0" fontId="9" fillId="0" borderId="2" xfId="0" applyFont="1" applyBorder="1" applyAlignment="1">
      <alignment vertical="center"/>
    </xf>
    <xf numFmtId="0" fontId="9" fillId="0" borderId="2" xfId="0" applyFont="1" applyBorder="1" applyAlignment="1">
      <alignment vertical="center" wrapText="1"/>
    </xf>
    <xf numFmtId="0" fontId="8" fillId="0" borderId="2" xfId="0" applyFont="1" applyBorder="1" applyAlignment="1">
      <alignment horizontal="left" indent="2"/>
    </xf>
    <xf numFmtId="167" fontId="8" fillId="0" borderId="2" xfId="0" applyNumberFormat="1" applyFont="1" applyBorder="1" applyAlignment="1">
      <alignment horizontal="right"/>
    </xf>
    <xf numFmtId="167" fontId="8" fillId="0" borderId="2" xfId="0" applyNumberFormat="1" applyFont="1" applyBorder="1" applyAlignment="1">
      <alignment horizontal="center"/>
    </xf>
    <xf numFmtId="0" fontId="8" fillId="0" borderId="0" xfId="0" applyFont="1" applyFill="1" applyBorder="1"/>
    <xf numFmtId="0" fontId="9" fillId="0" borderId="0" xfId="0" applyFont="1" applyFill="1" applyBorder="1" applyAlignment="1">
      <alignment vertical="center"/>
    </xf>
    <xf numFmtId="1" fontId="8" fillId="0" borderId="0" xfId="0" applyNumberFormat="1" applyFont="1" applyBorder="1"/>
    <xf numFmtId="1" fontId="9" fillId="0" borderId="0" xfId="0" applyNumberFormat="1" applyFont="1" applyBorder="1" applyAlignment="1">
      <alignment vertical="center"/>
    </xf>
    <xf numFmtId="1" fontId="9" fillId="0" borderId="0" xfId="0" applyNumberFormat="1" applyFont="1" applyBorder="1"/>
    <xf numFmtId="1" fontId="8" fillId="0" borderId="0" xfId="0" applyNumberFormat="1" applyFont="1"/>
    <xf numFmtId="1" fontId="8" fillId="0" borderId="0" xfId="0" applyNumberFormat="1" applyFont="1" applyBorder="1" applyAlignment="1">
      <alignment vertical="center"/>
    </xf>
    <xf numFmtId="1" fontId="3" fillId="0" borderId="0" xfId="0" applyNumberFormat="1" applyFont="1" applyBorder="1" applyAlignment="1">
      <alignment horizontal="center"/>
    </xf>
    <xf numFmtId="1" fontId="3" fillId="0" borderId="0" xfId="0" applyNumberFormat="1" applyFont="1" applyAlignment="1">
      <alignment horizontal="center"/>
    </xf>
    <xf numFmtId="0" fontId="9" fillId="0" borderId="0" xfId="0" applyFont="1" applyBorder="1" applyAlignment="1">
      <alignment horizontal="right" vertical="center"/>
    </xf>
    <xf numFmtId="3" fontId="3" fillId="0" borderId="0" xfId="0" applyNumberFormat="1" applyFont="1" applyAlignment="1">
      <alignment horizontal="center"/>
    </xf>
    <xf numFmtId="1" fontId="9" fillId="0" borderId="0" xfId="0" applyNumberFormat="1" applyFont="1" applyFill="1" applyBorder="1" applyAlignment="1">
      <alignment vertical="center"/>
    </xf>
    <xf numFmtId="1" fontId="8" fillId="0" borderId="0" xfId="0" applyNumberFormat="1" applyFont="1" applyFill="1" applyBorder="1"/>
    <xf numFmtId="0" fontId="9" fillId="0" borderId="0" xfId="0" applyFont="1" applyFill="1" applyBorder="1" applyAlignment="1">
      <alignment horizontal="right" vertical="center"/>
    </xf>
    <xf numFmtId="1" fontId="8" fillId="0" borderId="0" xfId="0" applyNumberFormat="1" applyFont="1" applyFill="1" applyBorder="1" applyAlignment="1">
      <alignment horizontal="center"/>
    </xf>
    <xf numFmtId="1" fontId="3" fillId="0" borderId="0" xfId="0" applyNumberFormat="1" applyFont="1" applyFill="1" applyBorder="1" applyAlignment="1">
      <alignment horizontal="center"/>
    </xf>
    <xf numFmtId="0" fontId="7" fillId="0" borderId="0" xfId="0" applyFont="1" applyAlignment="1">
      <alignment horizontal="centerContinuous" vertical="center"/>
    </xf>
    <xf numFmtId="0" fontId="8" fillId="0" borderId="3" xfId="0" applyFont="1" applyBorder="1"/>
    <xf numFmtId="164" fontId="8" fillId="0" borderId="2" xfId="0" applyNumberFormat="1" applyFont="1" applyBorder="1" applyAlignment="1">
      <alignment horizontal="right"/>
    </xf>
    <xf numFmtId="164" fontId="8" fillId="0" borderId="2" xfId="0" applyNumberFormat="1" applyFont="1" applyBorder="1" applyAlignment="1">
      <alignment horizontal="center"/>
    </xf>
    <xf numFmtId="0" fontId="0" fillId="0" borderId="0" xfId="0" applyNumberFormat="1"/>
    <xf numFmtId="3" fontId="8" fillId="0" borderId="0" xfId="0" applyNumberFormat="1" applyFont="1" applyBorder="1"/>
    <xf numFmtId="0" fontId="9" fillId="0" borderId="0" xfId="0" applyFont="1" applyBorder="1" applyAlignment="1">
      <alignment horizontal="center"/>
    </xf>
    <xf numFmtId="0" fontId="9" fillId="0" borderId="0" xfId="0" applyFont="1" applyBorder="1" applyAlignment="1">
      <alignment horizontal="center" wrapText="1"/>
    </xf>
    <xf numFmtId="165" fontId="9" fillId="0" borderId="0" xfId="0" applyNumberFormat="1" applyFont="1" applyBorder="1" applyAlignment="1">
      <alignment vertical="center"/>
    </xf>
    <xf numFmtId="165" fontId="9" fillId="0" borderId="0" xfId="0" applyNumberFormat="1" applyFont="1" applyBorder="1" applyAlignment="1">
      <alignment horizontal="center" vertical="center"/>
    </xf>
    <xf numFmtId="169" fontId="9" fillId="0" borderId="0" xfId="0" applyNumberFormat="1" applyFont="1" applyBorder="1" applyAlignment="1">
      <alignment vertical="center"/>
    </xf>
    <xf numFmtId="0" fontId="4" fillId="0" borderId="0" xfId="0" applyFont="1" applyFill="1" applyBorder="1"/>
    <xf numFmtId="0" fontId="9" fillId="0" borderId="0" xfId="0" applyFont="1" applyBorder="1" applyAlignment="1">
      <alignment horizontal="center" vertical="center"/>
    </xf>
    <xf numFmtId="0" fontId="4" fillId="0" borderId="2" xfId="0" applyFont="1" applyFill="1" applyBorder="1" applyAlignment="1">
      <alignment horizontal="center" vertical="center"/>
    </xf>
    <xf numFmtId="0" fontId="4" fillId="0" borderId="2"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8" fillId="0" borderId="0" xfId="0" applyFont="1" applyBorder="1" applyAlignment="1">
      <alignment horizontal="center"/>
    </xf>
    <xf numFmtId="0" fontId="7" fillId="0" borderId="0" xfId="0" applyFont="1" applyAlignment="1">
      <alignment horizontal="left" vertical="center"/>
    </xf>
    <xf numFmtId="0" fontId="8" fillId="0" borderId="0" xfId="0" applyFont="1" applyAlignment="1">
      <alignment vertical="center"/>
    </xf>
    <xf numFmtId="1" fontId="9"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8" fillId="0" borderId="0" xfId="0" applyFont="1" applyAlignment="1">
      <alignment horizontal="center" vertical="center"/>
    </xf>
    <xf numFmtId="165" fontId="8" fillId="0" borderId="0" xfId="0" applyNumberFormat="1" applyFont="1" applyAlignment="1">
      <alignment horizontal="center" vertical="center"/>
    </xf>
    <xf numFmtId="168" fontId="8" fillId="0" borderId="0" xfId="0" applyNumberFormat="1" applyFont="1" applyAlignment="1">
      <alignment horizontal="center" vertical="center"/>
    </xf>
    <xf numFmtId="3" fontId="8" fillId="0" borderId="0" xfId="0" applyNumberFormat="1" applyFont="1" applyAlignment="1">
      <alignment horizontal="center" vertical="center"/>
    </xf>
    <xf numFmtId="11" fontId="8" fillId="0" borderId="0" xfId="0" applyNumberFormat="1" applyFont="1" applyAlignment="1">
      <alignment vertical="center"/>
    </xf>
    <xf numFmtId="0" fontId="8" fillId="0" borderId="2" xfId="0" applyFont="1" applyBorder="1" applyAlignment="1">
      <alignment horizontal="center"/>
    </xf>
    <xf numFmtId="168" fontId="8" fillId="0" borderId="2" xfId="0" applyNumberFormat="1" applyFont="1" applyBorder="1" applyAlignment="1">
      <alignment horizontal="center" vertical="center"/>
    </xf>
    <xf numFmtId="3" fontId="8" fillId="0" borderId="2" xfId="0" applyNumberFormat="1" applyFont="1" applyBorder="1" applyAlignment="1">
      <alignment horizontal="center" vertical="center"/>
    </xf>
    <xf numFmtId="0" fontId="9" fillId="0" borderId="0" xfId="0" applyFont="1" applyFill="1" applyBorder="1" applyAlignment="1">
      <alignment horizontal="center" vertical="center" wrapText="1"/>
    </xf>
    <xf numFmtId="1" fontId="9" fillId="0" borderId="0" xfId="0" applyNumberFormat="1" applyFont="1" applyFill="1" applyBorder="1" applyAlignment="1">
      <alignment horizontal="center" vertical="center" wrapText="1"/>
    </xf>
    <xf numFmtId="1" fontId="4" fillId="0" borderId="0" xfId="0" applyNumberFormat="1" applyFont="1" applyFill="1" applyBorder="1" applyAlignment="1">
      <alignment horizontal="center" vertical="center" wrapText="1"/>
    </xf>
    <xf numFmtId="9" fontId="4" fillId="0" borderId="0" xfId="2"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3" fontId="9" fillId="0" borderId="3" xfId="0" applyNumberFormat="1" applyFont="1" applyFill="1" applyBorder="1" applyAlignment="1">
      <alignment horizontal="center" vertical="center"/>
    </xf>
    <xf numFmtId="3" fontId="4" fillId="0" borderId="3" xfId="0" applyNumberFormat="1" applyFont="1" applyFill="1" applyBorder="1" applyAlignment="1">
      <alignment horizontal="center" vertical="center"/>
    </xf>
    <xf numFmtId="1" fontId="3" fillId="0" borderId="2" xfId="0" applyNumberFormat="1" applyFont="1" applyBorder="1" applyAlignment="1">
      <alignment horizontal="center"/>
    </xf>
    <xf numFmtId="3" fontId="3" fillId="0" borderId="0" xfId="0" applyNumberFormat="1" applyFont="1" applyBorder="1" applyAlignment="1">
      <alignment horizontal="center"/>
    </xf>
    <xf numFmtId="3" fontId="8" fillId="0" borderId="0" xfId="0" applyNumberFormat="1" applyFont="1" applyBorder="1" applyAlignment="1">
      <alignment horizontal="center"/>
    </xf>
    <xf numFmtId="166" fontId="8" fillId="0" borderId="0" xfId="2" applyNumberFormat="1" applyFont="1" applyBorder="1" applyAlignment="1">
      <alignment horizontal="right"/>
    </xf>
    <xf numFmtId="3" fontId="8" fillId="0" borderId="0" xfId="0" applyNumberFormat="1" applyFont="1" applyBorder="1" applyAlignment="1">
      <alignment horizontal="center" vertical="center"/>
    </xf>
    <xf numFmtId="166" fontId="8" fillId="0" borderId="0" xfId="2" applyNumberFormat="1" applyFont="1" applyBorder="1" applyAlignment="1">
      <alignment horizontal="center" vertical="center"/>
    </xf>
    <xf numFmtId="166" fontId="8" fillId="0" borderId="0" xfId="2" applyNumberFormat="1" applyFont="1" applyAlignment="1">
      <alignment horizontal="center" vertical="center"/>
    </xf>
    <xf numFmtId="166" fontId="8" fillId="0" borderId="2" xfId="2" applyNumberFormat="1" applyFont="1" applyBorder="1" applyAlignment="1">
      <alignment horizontal="center" vertical="center"/>
    </xf>
    <xf numFmtId="3" fontId="8" fillId="0" borderId="0" xfId="0" applyNumberFormat="1" applyFont="1" applyAlignment="1">
      <alignment vertical="center"/>
    </xf>
    <xf numFmtId="171" fontId="8" fillId="0" borderId="0" xfId="0" quotePrefix="1" applyNumberFormat="1" applyFont="1" applyBorder="1" applyAlignment="1">
      <alignment horizontal="left" vertical="center"/>
    </xf>
    <xf numFmtId="2" fontId="14" fillId="0" borderId="0" xfId="0" applyNumberFormat="1" applyFont="1" applyBorder="1" applyAlignment="1" applyProtection="1">
      <alignment horizontal="center"/>
    </xf>
    <xf numFmtId="0" fontId="8" fillId="0" borderId="0" xfId="0" applyFont="1" applyBorder="1" applyAlignment="1">
      <alignment vertical="center"/>
    </xf>
    <xf numFmtId="0" fontId="8" fillId="0" borderId="0" xfId="0" applyFont="1" applyBorder="1" applyAlignment="1">
      <alignment horizontal="left" vertical="center"/>
    </xf>
    <xf numFmtId="165" fontId="8" fillId="0" borderId="0" xfId="0" applyNumberFormat="1" applyFont="1" applyBorder="1" applyAlignment="1">
      <alignment horizontal="center" vertical="center"/>
    </xf>
    <xf numFmtId="167" fontId="8" fillId="0" borderId="0" xfId="0" applyNumberFormat="1" applyFont="1" applyBorder="1" applyAlignment="1">
      <alignment horizontal="center" vertical="center"/>
    </xf>
    <xf numFmtId="166" fontId="8" fillId="0" borderId="0" xfId="0" applyNumberFormat="1" applyFont="1" applyBorder="1" applyAlignment="1">
      <alignment horizontal="center" vertical="center"/>
    </xf>
    <xf numFmtId="2" fontId="8" fillId="0" borderId="0" xfId="0" applyNumberFormat="1" applyFont="1" applyBorder="1" applyAlignment="1">
      <alignment horizontal="center" vertical="center"/>
    </xf>
    <xf numFmtId="0" fontId="8" fillId="0" borderId="0" xfId="0" applyFont="1" applyFill="1" applyBorder="1" applyAlignment="1">
      <alignment vertical="center"/>
    </xf>
    <xf numFmtId="1" fontId="3" fillId="0" borderId="0" xfId="0" applyNumberFormat="1" applyFont="1" applyFill="1" applyBorder="1" applyAlignment="1">
      <alignment horizontal="center" vertical="center"/>
    </xf>
    <xf numFmtId="1" fontId="8" fillId="0" borderId="0" xfId="0" applyNumberFormat="1" applyFont="1" applyFill="1" applyBorder="1" applyAlignment="1">
      <alignment vertical="center"/>
    </xf>
    <xf numFmtId="0" fontId="8" fillId="0" borderId="2" xfId="0" applyFont="1" applyBorder="1" applyAlignment="1">
      <alignment horizontal="left" vertical="center"/>
    </xf>
    <xf numFmtId="167" fontId="8" fillId="0" borderId="2" xfId="0" applyNumberFormat="1" applyFont="1" applyBorder="1" applyAlignment="1">
      <alignment horizontal="right" vertical="center"/>
    </xf>
    <xf numFmtId="165" fontId="8" fillId="0" borderId="2" xfId="0" quotePrefix="1" applyNumberFormat="1" applyFont="1" applyBorder="1" applyAlignment="1">
      <alignment horizontal="left" vertical="center"/>
    </xf>
    <xf numFmtId="165" fontId="8" fillId="0" borderId="2" xfId="0" applyNumberFormat="1" applyFont="1" applyBorder="1" applyAlignment="1">
      <alignment horizontal="center" vertical="center"/>
    </xf>
    <xf numFmtId="167" fontId="8" fillId="0" borderId="2" xfId="0" applyNumberFormat="1" applyFont="1" applyBorder="1" applyAlignment="1">
      <alignment horizontal="center" vertical="center"/>
    </xf>
    <xf numFmtId="166" fontId="8" fillId="0" borderId="2" xfId="0" applyNumberFormat="1" applyFont="1" applyBorder="1" applyAlignment="1">
      <alignment horizontal="center" vertical="center"/>
    </xf>
    <xf numFmtId="2" fontId="8" fillId="0" borderId="2" xfId="0" applyNumberFormat="1" applyFont="1" applyBorder="1" applyAlignment="1">
      <alignment horizontal="center" vertical="center"/>
    </xf>
    <xf numFmtId="0" fontId="8" fillId="0" borderId="2" xfId="0" applyFont="1" applyBorder="1" applyAlignment="1">
      <alignment vertical="center"/>
    </xf>
    <xf numFmtId="1" fontId="3" fillId="0" borderId="2" xfId="0" applyNumberFormat="1" applyFont="1" applyBorder="1" applyAlignment="1">
      <alignment horizontal="center" vertical="center"/>
    </xf>
    <xf numFmtId="1" fontId="3" fillId="0" borderId="0" xfId="0" applyNumberFormat="1" applyFont="1" applyBorder="1" applyAlignment="1">
      <alignment horizontal="center" vertical="center"/>
    </xf>
    <xf numFmtId="167" fontId="8" fillId="0" borderId="0" xfId="0" applyNumberFormat="1" applyFont="1" applyBorder="1" applyAlignment="1">
      <alignment horizontal="right" vertical="center"/>
    </xf>
    <xf numFmtId="165" fontId="8" fillId="0" borderId="0" xfId="0" quotePrefix="1" applyNumberFormat="1" applyFont="1" applyBorder="1" applyAlignment="1">
      <alignment horizontal="left" vertical="center"/>
    </xf>
    <xf numFmtId="1" fontId="3" fillId="0" borderId="0" xfId="0" applyNumberFormat="1" applyFont="1" applyAlignment="1">
      <alignment horizontal="center" vertical="center"/>
    </xf>
    <xf numFmtId="0" fontId="8" fillId="0" borderId="0" xfId="0" applyFont="1" applyFill="1" applyBorder="1" applyAlignment="1">
      <alignment horizontal="left" vertical="center"/>
    </xf>
    <xf numFmtId="1" fontId="8" fillId="0" borderId="0" xfId="0" applyNumberFormat="1" applyFont="1" applyAlignment="1">
      <alignment vertical="center"/>
    </xf>
    <xf numFmtId="2" fontId="3" fillId="0" borderId="0" xfId="0" applyNumberFormat="1" applyFont="1" applyFill="1" applyBorder="1"/>
    <xf numFmtId="3" fontId="8" fillId="0" borderId="0" xfId="0" applyNumberFormat="1" applyFont="1" applyFill="1" applyAlignment="1">
      <alignment horizontal="center" vertical="center"/>
    </xf>
    <xf numFmtId="171" fontId="8" fillId="0" borderId="0" xfId="0" quotePrefix="1" applyNumberFormat="1" applyFont="1" applyFill="1" applyBorder="1" applyAlignment="1">
      <alignment horizontal="left" vertical="center"/>
    </xf>
    <xf numFmtId="165" fontId="14" fillId="0" borderId="0" xfId="0" applyNumberFormat="1" applyFont="1" applyFill="1" applyBorder="1" applyAlignment="1" applyProtection="1">
      <alignment horizontal="center"/>
    </xf>
    <xf numFmtId="165" fontId="14" fillId="0" borderId="0" xfId="0" applyNumberFormat="1" applyFont="1" applyBorder="1" applyAlignment="1" applyProtection="1">
      <alignment horizontal="center"/>
    </xf>
    <xf numFmtId="166" fontId="14" fillId="0" borderId="0" xfId="2" applyNumberFormat="1" applyFont="1" applyBorder="1" applyAlignment="1" applyProtection="1">
      <alignment horizontal="center"/>
    </xf>
    <xf numFmtId="166" fontId="14" fillId="0" borderId="0" xfId="0" applyNumberFormat="1" applyFont="1" applyFill="1" applyBorder="1" applyAlignment="1" applyProtection="1">
      <alignment horizontal="center"/>
    </xf>
    <xf numFmtId="166" fontId="14" fillId="0" borderId="1" xfId="2" applyNumberFormat="1" applyFont="1" applyBorder="1" applyAlignment="1" applyProtection="1">
      <alignment horizontal="center"/>
    </xf>
    <xf numFmtId="0" fontId="9" fillId="0" borderId="0" xfId="0" applyFont="1" applyBorder="1" applyAlignment="1">
      <alignment horizontal="center" vertical="center"/>
    </xf>
    <xf numFmtId="3" fontId="9" fillId="0" borderId="0" xfId="0" applyNumberFormat="1" applyFont="1" applyFill="1" applyBorder="1" applyAlignment="1">
      <alignment horizontal="center" vertical="center"/>
    </xf>
    <xf numFmtId="3" fontId="4" fillId="0" borderId="0" xfId="0" applyNumberFormat="1" applyFont="1" applyFill="1" applyBorder="1" applyAlignment="1">
      <alignment horizontal="center" vertical="center"/>
    </xf>
    <xf numFmtId="0" fontId="15" fillId="2" borderId="0" xfId="0" applyFont="1" applyFill="1" applyAlignment="1">
      <alignment vertical="center"/>
    </xf>
    <xf numFmtId="0" fontId="16" fillId="0" borderId="0" xfId="0" applyFont="1"/>
    <xf numFmtId="0" fontId="16" fillId="0" borderId="0" xfId="0" applyFont="1" applyAlignment="1">
      <alignment horizontal="center"/>
    </xf>
    <xf numFmtId="0" fontId="16" fillId="0" borderId="0" xfId="0" applyFont="1" applyBorder="1"/>
    <xf numFmtId="0" fontId="17" fillId="0" borderId="0" xfId="0" applyFont="1" applyBorder="1"/>
    <xf numFmtId="1" fontId="16" fillId="0" borderId="0" xfId="0" applyNumberFormat="1" applyFont="1" applyBorder="1"/>
    <xf numFmtId="0" fontId="16" fillId="0" borderId="0" xfId="0" applyFont="1" applyFill="1"/>
    <xf numFmtId="0" fontId="16" fillId="0" borderId="0" xfId="0" applyFont="1" applyFill="1" applyAlignment="1">
      <alignment horizontal="center"/>
    </xf>
    <xf numFmtId="0" fontId="16" fillId="0" borderId="0" xfId="0" applyFont="1" applyFill="1" applyBorder="1"/>
    <xf numFmtId="0" fontId="17" fillId="0" borderId="0" xfId="0" applyFont="1" applyFill="1" applyBorder="1"/>
    <xf numFmtId="0" fontId="16" fillId="0" borderId="0" xfId="0" applyFont="1" applyAlignment="1">
      <alignment horizontal="left" vertical="center"/>
    </xf>
    <xf numFmtId="0" fontId="16" fillId="0" borderId="0" xfId="0" applyFont="1" applyAlignment="1">
      <alignment horizontal="centerContinuous"/>
    </xf>
    <xf numFmtId="0" fontId="16" fillId="0" borderId="0" xfId="0" applyFont="1" applyBorder="1" applyAlignment="1">
      <alignment horizontal="centerContinuous"/>
    </xf>
    <xf numFmtId="0" fontId="16" fillId="0" borderId="0" xfId="0" applyFont="1" applyAlignment="1">
      <alignment vertical="center"/>
    </xf>
    <xf numFmtId="0" fontId="15" fillId="0" borderId="0" xfId="0" applyFont="1" applyFill="1" applyAlignment="1">
      <alignment vertical="top"/>
    </xf>
    <xf numFmtId="1" fontId="16" fillId="0" borderId="0" xfId="0" applyNumberFormat="1" applyFont="1" applyFill="1" applyBorder="1"/>
    <xf numFmtId="0" fontId="16" fillId="0" borderId="0" xfId="0" applyFont="1" applyAlignment="1">
      <alignment horizontal="center" vertical="center"/>
    </xf>
    <xf numFmtId="165" fontId="16" fillId="0" borderId="0" xfId="0" applyNumberFormat="1" applyFont="1" applyAlignment="1">
      <alignment horizontal="center" vertical="center"/>
    </xf>
    <xf numFmtId="168" fontId="16" fillId="0" borderId="0" xfId="0" applyNumberFormat="1" applyFont="1" applyAlignment="1">
      <alignment horizontal="center" vertical="center"/>
    </xf>
    <xf numFmtId="3" fontId="16" fillId="0" borderId="0" xfId="0" applyNumberFormat="1" applyFont="1" applyAlignment="1">
      <alignment horizontal="center" vertical="center"/>
    </xf>
    <xf numFmtId="0" fontId="16" fillId="0" borderId="0" xfId="0" applyFont="1" applyBorder="1" applyAlignment="1">
      <alignment vertical="center"/>
    </xf>
    <xf numFmtId="0" fontId="17" fillId="0" borderId="0" xfId="0" applyFont="1" applyBorder="1" applyAlignment="1">
      <alignment vertical="center"/>
    </xf>
    <xf numFmtId="1" fontId="16" fillId="0" borderId="0" xfId="0" applyNumberFormat="1" applyFont="1" applyBorder="1" applyAlignment="1">
      <alignment vertical="center"/>
    </xf>
    <xf numFmtId="165" fontId="9" fillId="0" borderId="0" xfId="0" applyNumberFormat="1" applyFont="1" applyBorder="1" applyAlignment="1">
      <alignment horizontal="center" vertical="center" wrapText="1"/>
    </xf>
    <xf numFmtId="168" fontId="9" fillId="0" borderId="0" xfId="0" applyNumberFormat="1" applyFont="1" applyBorder="1" applyAlignment="1">
      <alignment horizontal="center" vertical="center"/>
    </xf>
    <xf numFmtId="0" fontId="8" fillId="0" borderId="1" xfId="0" applyFont="1" applyBorder="1" applyAlignment="1">
      <alignment horizontal="left" indent="2"/>
    </xf>
    <xf numFmtId="164" fontId="8" fillId="0" borderId="1" xfId="0" applyNumberFormat="1" applyFont="1" applyBorder="1" applyAlignment="1">
      <alignment horizontal="right"/>
    </xf>
    <xf numFmtId="171" fontId="8" fillId="0" borderId="1" xfId="0" quotePrefix="1" applyNumberFormat="1" applyFont="1" applyBorder="1" applyAlignment="1">
      <alignment horizontal="left" vertical="center"/>
    </xf>
    <xf numFmtId="165" fontId="13" fillId="0" borderId="1" xfId="0" applyNumberFormat="1" applyFont="1" applyBorder="1" applyAlignment="1" applyProtection="1">
      <alignment horizontal="center"/>
    </xf>
    <xf numFmtId="165" fontId="8" fillId="0" borderId="1" xfId="0" applyNumberFormat="1" applyFont="1" applyBorder="1" applyAlignment="1">
      <alignment horizontal="center"/>
    </xf>
    <xf numFmtId="164" fontId="8" fillId="0" borderId="1" xfId="0" applyNumberFormat="1" applyFont="1" applyBorder="1" applyAlignment="1">
      <alignment horizontal="center"/>
    </xf>
    <xf numFmtId="166" fontId="8" fillId="0" borderId="1" xfId="0" applyNumberFormat="1" applyFont="1" applyBorder="1" applyAlignment="1">
      <alignment horizontal="center"/>
    </xf>
    <xf numFmtId="2" fontId="14" fillId="0" borderId="1" xfId="0" applyNumberFormat="1" applyFont="1" applyBorder="1" applyAlignment="1" applyProtection="1">
      <alignment horizontal="center"/>
    </xf>
    <xf numFmtId="0" fontId="8" fillId="0" borderId="1" xfId="0" applyFont="1" applyBorder="1"/>
    <xf numFmtId="3" fontId="8" fillId="0" borderId="1" xfId="0" applyNumberFormat="1" applyFont="1" applyBorder="1" applyAlignment="1">
      <alignment horizontal="center"/>
    </xf>
    <xf numFmtId="3" fontId="3" fillId="0" borderId="1" xfId="0" applyNumberFormat="1" applyFont="1" applyBorder="1" applyAlignment="1">
      <alignment horizontal="center"/>
    </xf>
    <xf numFmtId="0" fontId="16" fillId="0" borderId="2" xfId="0" applyFont="1" applyBorder="1"/>
    <xf numFmtId="0" fontId="16" fillId="0" borderId="2" xfId="0" applyFont="1" applyBorder="1" applyAlignment="1">
      <alignment horizontal="center"/>
    </xf>
    <xf numFmtId="0" fontId="17" fillId="0" borderId="2" xfId="0" applyFont="1" applyBorder="1"/>
    <xf numFmtId="0" fontId="8" fillId="0" borderId="0" xfId="0" applyFont="1" applyBorder="1" applyAlignment="1">
      <alignment horizontal="left" vertical="center" indent="2"/>
    </xf>
    <xf numFmtId="0" fontId="9" fillId="0" borderId="0" xfId="0" applyFont="1" applyFill="1" applyBorder="1" applyAlignment="1"/>
    <xf numFmtId="0" fontId="16" fillId="0" borderId="2" xfId="0" applyFont="1" applyBorder="1" applyAlignment="1">
      <alignment vertical="center"/>
    </xf>
    <xf numFmtId="0" fontId="16" fillId="0" borderId="2" xfId="0" applyFont="1" applyBorder="1" applyAlignment="1">
      <alignment horizontal="center" vertical="center"/>
    </xf>
    <xf numFmtId="0" fontId="17" fillId="0" borderId="2" xfId="0" applyFont="1" applyBorder="1" applyAlignment="1">
      <alignment vertical="center"/>
    </xf>
    <xf numFmtId="166" fontId="14" fillId="0" borderId="0" xfId="0" applyNumberFormat="1" applyFont="1" applyBorder="1" applyAlignment="1" applyProtection="1">
      <alignment horizontal="center" vertical="center"/>
    </xf>
    <xf numFmtId="170" fontId="3" fillId="0" borderId="0" xfId="2" applyNumberFormat="1" applyFont="1" applyFill="1" applyBorder="1" applyAlignment="1">
      <alignment horizontal="center" vertical="center"/>
    </xf>
    <xf numFmtId="170" fontId="3" fillId="0" borderId="2" xfId="2" applyNumberFormat="1" applyFont="1" applyFill="1" applyBorder="1" applyAlignment="1">
      <alignment horizontal="center" vertical="center"/>
    </xf>
    <xf numFmtId="0" fontId="3" fillId="0" borderId="0" xfId="0" applyFont="1" applyFill="1" applyBorder="1" applyAlignment="1">
      <alignment vertical="center"/>
    </xf>
    <xf numFmtId="0" fontId="16" fillId="0" borderId="0" xfId="0" applyFont="1" applyBorder="1" applyAlignment="1">
      <alignment horizontal="left" vertical="center"/>
    </xf>
    <xf numFmtId="0" fontId="16" fillId="0" borderId="0" xfId="0" applyFont="1" applyBorder="1" applyAlignment="1">
      <alignment horizontal="center"/>
    </xf>
    <xf numFmtId="0" fontId="15" fillId="0" borderId="2" xfId="0" applyFont="1" applyFill="1" applyBorder="1" applyAlignment="1">
      <alignment vertical="top"/>
    </xf>
    <xf numFmtId="0" fontId="16" fillId="0" borderId="2" xfId="0" applyFont="1" applyFill="1" applyBorder="1"/>
    <xf numFmtId="0" fontId="16" fillId="0" borderId="2" xfId="0" applyFont="1" applyFill="1" applyBorder="1" applyAlignment="1">
      <alignment horizontal="center"/>
    </xf>
    <xf numFmtId="0" fontId="17" fillId="0" borderId="2" xfId="0" applyFont="1" applyFill="1" applyBorder="1"/>
    <xf numFmtId="0" fontId="8" fillId="0" borderId="0" xfId="0" applyFont="1" applyFill="1" applyAlignment="1">
      <alignment horizontal="left" vertical="center"/>
    </xf>
    <xf numFmtId="0" fontId="9" fillId="0" borderId="0" xfId="0" applyFont="1" applyFill="1" applyBorder="1" applyAlignment="1">
      <alignment wrapText="1"/>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9" fillId="0" borderId="0" xfId="0" applyFont="1" applyBorder="1" applyAlignment="1">
      <alignment horizontal="center" vertical="center" wrapText="1"/>
    </xf>
    <xf numFmtId="0" fontId="9" fillId="0" borderId="1" xfId="0" applyFont="1" applyBorder="1" applyAlignment="1">
      <alignment horizontal="center" vertical="center" wrapText="1"/>
    </xf>
    <xf numFmtId="1" fontId="4" fillId="0" borderId="0" xfId="0" applyNumberFormat="1" applyFont="1" applyFill="1" applyBorder="1" applyAlignment="1">
      <alignment horizontal="center" vertical="center"/>
    </xf>
    <xf numFmtId="0" fontId="9" fillId="0" borderId="0" xfId="0" applyFont="1" applyFill="1" applyBorder="1" applyAlignment="1">
      <alignment vertical="center" wrapText="1"/>
    </xf>
    <xf numFmtId="0" fontId="9" fillId="0" borderId="1" xfId="0" applyFont="1" applyBorder="1" applyAlignment="1">
      <alignment horizontal="center" vertical="center"/>
    </xf>
    <xf numFmtId="0" fontId="9" fillId="0" borderId="0" xfId="0" applyFont="1" applyBorder="1" applyAlignment="1">
      <alignment horizontal="center" vertical="center"/>
    </xf>
    <xf numFmtId="165" fontId="9" fillId="0" borderId="2" xfId="0" applyNumberFormat="1" applyFont="1" applyBorder="1" applyAlignment="1">
      <alignment horizontal="center" vertical="center" wrapText="1"/>
    </xf>
    <xf numFmtId="3" fontId="9" fillId="0" borderId="2" xfId="0" applyNumberFormat="1" applyFont="1" applyFill="1" applyBorder="1" applyAlignment="1">
      <alignment horizontal="center" vertical="center"/>
    </xf>
    <xf numFmtId="3" fontId="4" fillId="0" borderId="2" xfId="0" applyNumberFormat="1" applyFont="1" applyFill="1" applyBorder="1" applyAlignment="1">
      <alignment horizontal="center" vertical="center"/>
    </xf>
    <xf numFmtId="0" fontId="9" fillId="0" borderId="1" xfId="0" applyFont="1" applyBorder="1" applyAlignment="1">
      <alignment horizontal="center" wrapText="1"/>
    </xf>
    <xf numFmtId="0" fontId="9" fillId="0" borderId="2" xfId="0" applyFont="1" applyBorder="1" applyAlignment="1">
      <alignment horizontal="center" wrapText="1"/>
    </xf>
    <xf numFmtId="3" fontId="9" fillId="0" borderId="2" xfId="0" applyNumberFormat="1" applyFont="1" applyFill="1" applyBorder="1" applyAlignment="1">
      <alignment horizontal="center" vertical="center" wrapText="1"/>
    </xf>
    <xf numFmtId="0" fontId="9" fillId="0" borderId="0" xfId="0" applyFont="1" applyFill="1" applyBorder="1" applyAlignment="1">
      <alignment wrapText="1"/>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9" fillId="0" borderId="0" xfId="0" applyFont="1" applyBorder="1" applyAlignment="1">
      <alignment horizontal="center" vertical="center" wrapText="1"/>
    </xf>
    <xf numFmtId="0" fontId="9" fillId="0" borderId="3" xfId="0" applyFont="1" applyBorder="1" applyAlignment="1">
      <alignment horizontal="center" vertical="center"/>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xf numFmtId="1" fontId="4" fillId="0" borderId="0" xfId="0" applyNumberFormat="1" applyFont="1" applyFill="1" applyBorder="1" applyAlignment="1">
      <alignment horizontal="center" vertical="center"/>
    </xf>
    <xf numFmtId="3" fontId="9" fillId="0" borderId="3" xfId="0" applyNumberFormat="1" applyFont="1" applyFill="1" applyBorder="1" applyAlignment="1">
      <alignment horizontal="center" vertical="center" wrapText="1"/>
    </xf>
    <xf numFmtId="0" fontId="9" fillId="0" borderId="0" xfId="0" applyFont="1" applyFill="1" applyBorder="1" applyAlignment="1">
      <alignment vertical="center" wrapText="1"/>
    </xf>
    <xf numFmtId="9" fontId="4" fillId="0" borderId="2" xfId="2" applyFont="1" applyFill="1" applyBorder="1" applyAlignment="1">
      <alignment horizontal="center" vertical="center" wrapText="1"/>
    </xf>
    <xf numFmtId="0" fontId="9" fillId="0" borderId="1" xfId="0" applyFont="1" applyFill="1" applyBorder="1" applyAlignment="1">
      <alignment wrapText="1"/>
    </xf>
    <xf numFmtId="3" fontId="9" fillId="0" borderId="1" xfId="0" applyNumberFormat="1" applyFont="1" applyFill="1" applyBorder="1" applyAlignment="1">
      <alignment horizontal="center" vertical="center"/>
    </xf>
    <xf numFmtId="3" fontId="9" fillId="0" borderId="2" xfId="0" applyNumberFormat="1" applyFont="1" applyFill="1" applyBorder="1" applyAlignment="1">
      <alignment horizontal="center" vertical="center"/>
    </xf>
    <xf numFmtId="3" fontId="4" fillId="0" borderId="1" xfId="0" applyNumberFormat="1" applyFont="1" applyFill="1" applyBorder="1" applyAlignment="1">
      <alignment horizontal="center" vertical="center"/>
    </xf>
    <xf numFmtId="3" fontId="4" fillId="0" borderId="2" xfId="0" applyNumberFormat="1" applyFont="1" applyFill="1" applyBorder="1" applyAlignment="1">
      <alignment horizontal="center" vertical="center"/>
    </xf>
    <xf numFmtId="0" fontId="9" fillId="0" borderId="1" xfId="0" applyFont="1" applyBorder="1" applyAlignment="1">
      <alignment horizontal="center" vertical="center"/>
    </xf>
    <xf numFmtId="1" fontId="9" fillId="0" borderId="3" xfId="0" applyNumberFormat="1" applyFont="1" applyFill="1" applyBorder="1" applyAlignment="1">
      <alignment horizontal="center" vertical="center"/>
    </xf>
    <xf numFmtId="0" fontId="9" fillId="0" borderId="0" xfId="0" applyFont="1" applyBorder="1" applyAlignment="1">
      <alignment horizontal="center" vertical="center"/>
    </xf>
    <xf numFmtId="165" fontId="9" fillId="0" borderId="1" xfId="0" applyNumberFormat="1" applyFont="1" applyBorder="1" applyAlignment="1">
      <alignment horizontal="center" vertical="center"/>
    </xf>
    <xf numFmtId="165" fontId="9" fillId="0" borderId="2" xfId="0" applyNumberFormat="1" applyFont="1" applyBorder="1" applyAlignment="1">
      <alignment horizontal="center" vertical="center"/>
    </xf>
    <xf numFmtId="165" fontId="9" fillId="0" borderId="1" xfId="0" applyNumberFormat="1" applyFont="1" applyBorder="1" applyAlignment="1">
      <alignment horizontal="center" vertical="center" wrapText="1"/>
    </xf>
    <xf numFmtId="165" fontId="9" fillId="0" borderId="2" xfId="0" applyNumberFormat="1" applyFont="1" applyBorder="1" applyAlignment="1">
      <alignment horizontal="center" vertical="center" wrapText="1"/>
    </xf>
    <xf numFmtId="168" fontId="9" fillId="0" borderId="1" xfId="0" applyNumberFormat="1" applyFont="1" applyBorder="1" applyAlignment="1">
      <alignment horizontal="center" vertical="center"/>
    </xf>
    <xf numFmtId="168" fontId="9" fillId="0" borderId="2" xfId="0" applyNumberFormat="1" applyFont="1" applyBorder="1" applyAlignment="1">
      <alignment horizontal="center" vertical="center"/>
    </xf>
    <xf numFmtId="0" fontId="9" fillId="0" borderId="1" xfId="0" applyFont="1" applyBorder="1" applyAlignment="1">
      <alignment horizontal="center" wrapText="1"/>
    </xf>
    <xf numFmtId="0" fontId="9" fillId="0" borderId="2" xfId="0" applyFont="1" applyBorder="1" applyAlignment="1">
      <alignment horizontal="center" wrapText="1"/>
    </xf>
    <xf numFmtId="0" fontId="9" fillId="0" borderId="3" xfId="0" applyFont="1" applyBorder="1" applyAlignment="1">
      <alignment horizontal="center"/>
    </xf>
  </cellXfs>
  <cellStyles count="5">
    <cellStyle name="Normal" xfId="0" builtinId="0"/>
    <cellStyle name="Normal 2" xfId="1" xr:uid="{00000000-0005-0000-0000-000001000000}"/>
    <cellStyle name="Normal 2 2" xfId="3" xr:uid="{00000000-0005-0000-0000-000002000000}"/>
    <cellStyle name="Normal 3" xfId="4" xr:uid="{00000000-0005-0000-0000-000003000000}"/>
    <cellStyle name="Per cent" xfId="2" builtinId="5"/>
  </cellStyles>
  <dxfs count="0"/>
  <tableStyles count="0" defaultTableStyle="TableStyleMedium9" defaultPivotStyle="PivotStyleLight16"/>
  <colors>
    <mruColors>
      <color rgb="FF6D2B2A"/>
      <color rgb="FFB40400"/>
      <color rgb="FFC80500"/>
      <color rgb="FF3A0100"/>
      <color rgb="FF9BBB59"/>
      <color rgb="FFA5B47B"/>
      <color rgb="FFB41C37"/>
      <color rgb="FFD7E4BD"/>
      <color rgb="FFC3D69B"/>
      <color rgb="FFCDAE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1"/>
  <sheetViews>
    <sheetView showGridLines="0" tabSelected="1" zoomScale="75" zoomScaleNormal="75" workbookViewId="0"/>
  </sheetViews>
  <sheetFormatPr defaultColWidth="9.140625" defaultRowHeight="15"/>
  <cols>
    <col min="1" max="1" width="31.42578125" style="3" customWidth="1"/>
    <col min="2" max="2" width="6.42578125" style="3" customWidth="1"/>
    <col min="3" max="3" width="6.85546875" style="3" customWidth="1"/>
    <col min="4" max="4" width="5.42578125" style="3" customWidth="1"/>
    <col min="5" max="5" width="6.42578125" style="3" customWidth="1"/>
    <col min="6" max="6" width="1.85546875" style="3" customWidth="1"/>
    <col min="7" max="7" width="8.85546875" style="4" customWidth="1"/>
    <col min="8" max="8" width="2.42578125" style="4" customWidth="1"/>
    <col min="9" max="9" width="12.140625" style="4" customWidth="1"/>
    <col min="10" max="10" width="2" style="4" customWidth="1"/>
    <col min="11" max="11" width="7.85546875" style="4" customWidth="1"/>
    <col min="12" max="12" width="5.85546875" style="5" customWidth="1"/>
    <col min="13" max="13" width="2.42578125" style="5" customWidth="1"/>
    <col min="14" max="14" width="11.85546875" style="5" customWidth="1"/>
    <col min="15" max="15" width="11.85546875" style="40" customWidth="1"/>
    <col min="16" max="16" width="11.85546875" style="5" customWidth="1"/>
    <col min="17" max="17" width="11.85546875" style="40" customWidth="1"/>
    <col min="18" max="18" width="20.140625" style="35" customWidth="1"/>
    <col min="19" max="20" width="9.140625" style="5" customWidth="1"/>
    <col min="21" max="21" width="9.140625" style="35" customWidth="1"/>
    <col min="22" max="22" width="12" style="5" customWidth="1"/>
    <col min="23" max="23" width="9.140625" style="35" customWidth="1"/>
    <col min="24" max="25" width="9.140625" style="5" customWidth="1"/>
    <col min="26" max="16384" width="9.140625" style="5"/>
  </cols>
  <sheetData>
    <row r="1" spans="1:23" s="134" customFormat="1" ht="20.100000000000001" customHeight="1">
      <c r="A1" s="66" t="s">
        <v>0</v>
      </c>
      <c r="B1" s="132"/>
      <c r="C1" s="132"/>
      <c r="D1" s="132"/>
      <c r="E1" s="132"/>
      <c r="F1" s="132"/>
      <c r="G1" s="133"/>
      <c r="H1" s="133"/>
      <c r="I1" s="133"/>
      <c r="J1" s="133"/>
      <c r="K1" s="133"/>
      <c r="O1" s="135"/>
      <c r="Q1" s="135"/>
      <c r="W1" s="136"/>
    </row>
    <row r="2" spans="1:23" s="134" customFormat="1" ht="20.100000000000001" customHeight="1">
      <c r="A2" s="141" t="s">
        <v>1</v>
      </c>
      <c r="B2" s="132"/>
      <c r="C2" s="132"/>
      <c r="D2" s="132"/>
      <c r="E2" s="132"/>
      <c r="F2" s="132"/>
      <c r="G2" s="133"/>
      <c r="H2" s="133"/>
      <c r="I2" s="133"/>
      <c r="J2" s="133"/>
      <c r="K2" s="133"/>
      <c r="O2" s="135"/>
      <c r="Q2" s="135"/>
      <c r="W2" s="136"/>
    </row>
    <row r="3" spans="1:23" s="134" customFormat="1" ht="20.100000000000001" customHeight="1">
      <c r="A3" s="131" t="s">
        <v>2</v>
      </c>
      <c r="B3" s="137"/>
      <c r="C3" s="137"/>
      <c r="D3" s="137"/>
      <c r="E3" s="137"/>
      <c r="F3" s="137"/>
      <c r="G3" s="138"/>
      <c r="H3" s="138"/>
      <c r="I3" s="138"/>
      <c r="J3" s="138"/>
      <c r="K3" s="138"/>
      <c r="L3" s="139"/>
      <c r="M3" s="139"/>
      <c r="N3" s="139"/>
      <c r="O3" s="140"/>
      <c r="P3" s="139"/>
      <c r="Q3" s="140"/>
      <c r="R3" s="139"/>
      <c r="W3" s="136"/>
    </row>
    <row r="4" spans="1:23" s="134" customFormat="1" ht="20.100000000000001" customHeight="1">
      <c r="A4" s="167"/>
      <c r="B4" s="167"/>
      <c r="C4" s="167"/>
      <c r="D4" s="167"/>
      <c r="E4" s="167"/>
      <c r="F4" s="167"/>
      <c r="G4" s="168"/>
      <c r="H4" s="168"/>
      <c r="I4" s="168"/>
      <c r="J4" s="168"/>
      <c r="K4" s="168"/>
      <c r="L4" s="167"/>
      <c r="M4" s="167"/>
      <c r="N4" s="167"/>
      <c r="O4" s="169"/>
      <c r="P4" s="167"/>
      <c r="Q4" s="169"/>
      <c r="W4" s="136"/>
    </row>
    <row r="5" spans="1:23" s="20" customFormat="1" ht="33" customHeight="1">
      <c r="B5" s="202" t="s">
        <v>3</v>
      </c>
      <c r="C5" s="202"/>
      <c r="D5" s="202"/>
      <c r="E5" s="202"/>
      <c r="G5" s="203" t="s">
        <v>4</v>
      </c>
      <c r="H5" s="203"/>
      <c r="I5" s="203"/>
      <c r="J5" s="189"/>
      <c r="K5" s="204" t="s">
        <v>5</v>
      </c>
      <c r="L5" s="204"/>
      <c r="M5" s="189"/>
      <c r="N5" s="200" t="s">
        <v>6</v>
      </c>
      <c r="O5" s="200"/>
      <c r="P5" s="200" t="s">
        <v>7</v>
      </c>
      <c r="Q5" s="200"/>
      <c r="R5" s="39"/>
      <c r="U5" s="36"/>
      <c r="V5" s="36"/>
      <c r="W5" s="36"/>
    </row>
    <row r="6" spans="1:23" s="7" customFormat="1" ht="27.75" customHeight="1">
      <c r="A6" s="8"/>
      <c r="B6" s="205" t="s">
        <v>8</v>
      </c>
      <c r="C6" s="205"/>
      <c r="D6" s="205" t="s">
        <v>9</v>
      </c>
      <c r="E6" s="205"/>
      <c r="F6" s="9"/>
      <c r="G6" s="10" t="s">
        <v>10</v>
      </c>
      <c r="H6" s="9"/>
      <c r="I6" s="10" t="s">
        <v>11</v>
      </c>
      <c r="J6" s="9"/>
      <c r="K6" s="202"/>
      <c r="L6" s="202"/>
      <c r="M6" s="187"/>
      <c r="N6" s="196" t="s">
        <v>12</v>
      </c>
      <c r="O6" s="197" t="s">
        <v>9</v>
      </c>
      <c r="P6" s="196" t="s">
        <v>12</v>
      </c>
      <c r="Q6" s="197" t="s">
        <v>9</v>
      </c>
      <c r="R6" s="37"/>
      <c r="U6" s="37"/>
      <c r="W6" s="37"/>
    </row>
    <row r="7" spans="1:23" ht="23.25" customHeight="1">
      <c r="A7" s="156" t="s">
        <v>13</v>
      </c>
      <c r="B7" s="157">
        <v>0.27916811961945837</v>
      </c>
      <c r="C7" s="158">
        <v>2.68951E-3</v>
      </c>
      <c r="D7" s="159">
        <v>0.12076222401022531</v>
      </c>
      <c r="E7" s="158">
        <v>6.1558999999999995E-4</v>
      </c>
      <c r="F7" s="160"/>
      <c r="G7" s="161">
        <v>-1.5840589560923306E-2</v>
      </c>
      <c r="H7" s="160"/>
      <c r="I7" s="162">
        <v>-8.0383980175160019E-2</v>
      </c>
      <c r="J7" s="160"/>
      <c r="K7" s="163">
        <v>57.413010480552899</v>
      </c>
      <c r="L7" s="164" t="s">
        <v>14</v>
      </c>
      <c r="M7" s="164"/>
      <c r="N7" s="165">
        <v>1161977.719</v>
      </c>
      <c r="O7" s="165">
        <v>1324171.3540000001</v>
      </c>
      <c r="P7" s="165">
        <v>635199.63483422296</v>
      </c>
      <c r="Q7" s="166">
        <v>364224.99810070527</v>
      </c>
      <c r="S7"/>
      <c r="T7"/>
      <c r="U7" s="53"/>
    </row>
    <row r="8" spans="1:23" ht="13.5" customHeight="1">
      <c r="A8" s="30"/>
      <c r="B8" s="51"/>
      <c r="C8" s="23"/>
      <c r="D8" s="51"/>
      <c r="E8" s="23"/>
      <c r="F8" s="24"/>
      <c r="G8" s="52"/>
      <c r="H8" s="24"/>
      <c r="I8" s="25"/>
      <c r="J8" s="24"/>
      <c r="K8" s="26"/>
      <c r="L8" s="27"/>
      <c r="M8" s="27"/>
      <c r="N8" s="27"/>
      <c r="O8" s="85"/>
      <c r="P8" s="27"/>
      <c r="Q8" s="85"/>
    </row>
    <row r="9" spans="1:23" ht="17.25" customHeight="1">
      <c r="A9" s="201" t="s">
        <v>15</v>
      </c>
      <c r="B9" s="201"/>
      <c r="C9" s="201"/>
      <c r="D9" s="201"/>
      <c r="E9" s="201"/>
      <c r="F9" s="201"/>
      <c r="G9" s="201"/>
      <c r="H9" s="201"/>
      <c r="I9" s="201"/>
      <c r="J9" s="201"/>
      <c r="K9" s="201"/>
      <c r="L9" s="201"/>
      <c r="M9" s="186"/>
    </row>
    <row r="10" spans="1:23" s="3" customFormat="1">
      <c r="A10" s="185" t="s">
        <v>16</v>
      </c>
      <c r="G10" s="4"/>
      <c r="H10" s="4"/>
      <c r="I10" s="4"/>
      <c r="J10" s="4"/>
      <c r="K10" s="4"/>
      <c r="L10" s="5"/>
      <c r="M10" s="5"/>
      <c r="O10" s="41"/>
      <c r="Q10" s="41"/>
      <c r="R10" s="38"/>
      <c r="U10" s="38"/>
      <c r="W10" s="38"/>
    </row>
    <row r="11" spans="1:23">
      <c r="C11" s="12"/>
    </row>
  </sheetData>
  <sortState xmlns:xlrd2="http://schemas.microsoft.com/office/spreadsheetml/2017/richdata2" ref="R92:S128">
    <sortCondition ref="S92:S128"/>
  </sortState>
  <mergeCells count="8">
    <mergeCell ref="P5:Q5"/>
    <mergeCell ref="N5:O5"/>
    <mergeCell ref="A9:L9"/>
    <mergeCell ref="B5:E5"/>
    <mergeCell ref="G5:I5"/>
    <mergeCell ref="K5:L6"/>
    <mergeCell ref="B6:C6"/>
    <mergeCell ref="D6:E6"/>
  </mergeCells>
  <printOptions horizontalCentered="1" verticalCentered="1"/>
  <pageMargins left="0.70866141732283472" right="0.70866141732283472" top="0.74803149606299213" bottom="0.74803149606299213" header="0.31496062992125984" footer="0.31496062992125984"/>
  <pageSetup paperSize="9" fitToHeight="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20"/>
  <sheetViews>
    <sheetView showGridLines="0" zoomScale="75" zoomScaleNormal="75" workbookViewId="0"/>
  </sheetViews>
  <sheetFormatPr defaultColWidth="9.140625" defaultRowHeight="15"/>
  <cols>
    <col min="1" max="1" width="31.42578125" style="3" customWidth="1"/>
    <col min="2" max="2" width="6.42578125" style="3" customWidth="1"/>
    <col min="3" max="3" width="6.85546875" style="3" customWidth="1"/>
    <col min="4" max="4" width="8.7109375" style="3" customWidth="1"/>
    <col min="5" max="5" width="7" style="3" customWidth="1"/>
    <col min="6" max="6" width="1.85546875" style="3" customWidth="1"/>
    <col min="7" max="7" width="12.42578125" style="4" customWidth="1"/>
    <col min="8" max="8" width="2.42578125" style="4" customWidth="1"/>
    <col min="9" max="9" width="10.42578125" style="4" customWidth="1"/>
    <col min="10" max="10" width="2" style="4" customWidth="1"/>
    <col min="11" max="11" width="7.85546875" style="4" customWidth="1"/>
    <col min="12" max="12" width="5.85546875" style="5" customWidth="1"/>
    <col min="13" max="13" width="2.5703125" style="5" customWidth="1"/>
    <col min="14" max="14" width="11.85546875" style="5" customWidth="1"/>
    <col min="15" max="15" width="11.85546875" style="40" customWidth="1"/>
    <col min="16" max="16" width="11.85546875" style="5" customWidth="1"/>
    <col min="17" max="17" width="11.85546875" style="40" customWidth="1"/>
    <col min="18" max="18" width="28.42578125" style="5" customWidth="1"/>
    <col min="19" max="19" width="17.85546875" style="40" customWidth="1"/>
    <col min="20" max="20" width="20.140625" style="35" customWidth="1"/>
    <col min="21" max="22" width="9.140625" style="5" customWidth="1"/>
    <col min="23" max="23" width="9.140625" style="35" customWidth="1"/>
    <col min="24" max="24" width="12" style="5" customWidth="1"/>
    <col min="25" max="25" width="9.140625" style="35" customWidth="1"/>
    <col min="26" max="27" width="9.140625" style="5" customWidth="1"/>
    <col min="28" max="16384" width="9.140625" style="5"/>
  </cols>
  <sheetData>
    <row r="1" spans="1:28" s="134" customFormat="1" ht="20.100000000000001" customHeight="1">
      <c r="A1" s="66" t="s">
        <v>17</v>
      </c>
      <c r="B1" s="132"/>
      <c r="C1" s="132"/>
      <c r="D1" s="132"/>
      <c r="E1" s="132"/>
      <c r="F1" s="132"/>
      <c r="G1" s="133"/>
      <c r="H1" s="133"/>
      <c r="I1" s="133"/>
      <c r="J1" s="133"/>
      <c r="K1" s="133"/>
      <c r="O1" s="135"/>
      <c r="Q1" s="135"/>
      <c r="S1" s="135"/>
      <c r="Y1" s="136"/>
    </row>
    <row r="2" spans="1:28" s="134" customFormat="1" ht="20.100000000000001" customHeight="1">
      <c r="A2" s="141" t="s">
        <v>18</v>
      </c>
      <c r="B2" s="132"/>
      <c r="C2" s="132"/>
      <c r="D2" s="132"/>
      <c r="E2" s="132"/>
      <c r="F2" s="132"/>
      <c r="G2" s="133"/>
      <c r="H2" s="133"/>
      <c r="I2" s="133"/>
      <c r="J2" s="133"/>
      <c r="K2" s="133"/>
      <c r="O2" s="135"/>
      <c r="Q2" s="135"/>
      <c r="S2" s="135"/>
      <c r="Y2" s="136"/>
    </row>
    <row r="3" spans="1:28" s="139" customFormat="1" ht="20.100000000000001" customHeight="1">
      <c r="A3" s="145" t="str">
        <f>'6a.1 Changes MPI'!A3</f>
        <v>Citation: Alkire, S., Oldiges, C. and Kanagaratnam, U. (2018). ‘Multidimensional poverty reduction in India 2005/6–2015/16: still a long way to go but the poorest are catching up’, OPHI Research in Progress 54a, University of Oxford.</v>
      </c>
      <c r="B3" s="137"/>
      <c r="C3" s="137"/>
      <c r="D3" s="137"/>
      <c r="E3" s="137"/>
      <c r="F3" s="137"/>
      <c r="G3" s="138"/>
      <c r="H3" s="138"/>
      <c r="I3" s="138"/>
      <c r="J3" s="138"/>
      <c r="K3" s="138"/>
      <c r="O3" s="140"/>
      <c r="Q3" s="140"/>
      <c r="W3" s="146"/>
    </row>
    <row r="4" spans="1:28" s="134" customFormat="1" ht="20.100000000000001" customHeight="1">
      <c r="A4" s="167"/>
      <c r="B4" s="167"/>
      <c r="C4" s="167"/>
      <c r="D4" s="167"/>
      <c r="E4" s="167"/>
      <c r="F4" s="167"/>
      <c r="G4" s="168"/>
      <c r="H4" s="168"/>
      <c r="I4" s="168"/>
      <c r="J4" s="168"/>
      <c r="K4" s="168"/>
      <c r="L4" s="167"/>
      <c r="M4" s="167"/>
      <c r="N4" s="167"/>
      <c r="O4" s="169"/>
      <c r="P4" s="167"/>
      <c r="Q4" s="169"/>
      <c r="S4" s="135"/>
      <c r="Y4" s="136"/>
    </row>
    <row r="5" spans="1:28" s="20" customFormat="1" ht="33.75" customHeight="1">
      <c r="A5" s="19"/>
      <c r="B5" s="206" t="s">
        <v>19</v>
      </c>
      <c r="C5" s="206"/>
      <c r="D5" s="206"/>
      <c r="E5" s="206"/>
      <c r="F5" s="19"/>
      <c r="G5" s="205" t="s">
        <v>4</v>
      </c>
      <c r="H5" s="205"/>
      <c r="I5" s="205"/>
      <c r="J5" s="190"/>
      <c r="K5" s="207" t="s">
        <v>5</v>
      </c>
      <c r="L5" s="207"/>
      <c r="M5" s="190"/>
      <c r="N5" s="209" t="s">
        <v>20</v>
      </c>
      <c r="O5" s="209"/>
      <c r="P5" s="209" t="s">
        <v>7</v>
      </c>
      <c r="Q5" s="209"/>
      <c r="R5" s="34"/>
      <c r="S5" s="208"/>
      <c r="T5" s="208"/>
      <c r="U5" s="208"/>
      <c r="V5" s="208"/>
      <c r="W5" s="208"/>
      <c r="X5" s="208"/>
      <c r="Y5" s="44"/>
      <c r="Z5" s="34"/>
      <c r="AA5" s="45"/>
      <c r="AB5" s="34"/>
    </row>
    <row r="6" spans="1:28" s="20" customFormat="1" ht="33.950000000000003" customHeight="1">
      <c r="A6" s="28"/>
      <c r="B6" s="205" t="s">
        <v>8</v>
      </c>
      <c r="C6" s="205"/>
      <c r="D6" s="205" t="s">
        <v>9</v>
      </c>
      <c r="E6" s="205"/>
      <c r="F6" s="188"/>
      <c r="G6" s="187" t="s">
        <v>21</v>
      </c>
      <c r="H6" s="188"/>
      <c r="I6" s="187" t="s">
        <v>22</v>
      </c>
      <c r="J6" s="188"/>
      <c r="K6" s="202"/>
      <c r="L6" s="202"/>
      <c r="M6" s="187"/>
      <c r="N6" s="83" t="s">
        <v>12</v>
      </c>
      <c r="O6" s="84" t="s">
        <v>9</v>
      </c>
      <c r="P6" s="83" t="s">
        <v>12</v>
      </c>
      <c r="Q6" s="84" t="s">
        <v>9</v>
      </c>
      <c r="R6" s="46"/>
      <c r="S6" s="78"/>
      <c r="T6" s="79"/>
      <c r="U6" s="80"/>
      <c r="V6" s="78"/>
      <c r="W6" s="79"/>
      <c r="X6" s="80"/>
      <c r="Y6" s="44"/>
      <c r="Z6" s="34"/>
      <c r="AA6" s="33"/>
      <c r="AB6" s="34"/>
    </row>
    <row r="7" spans="1:28">
      <c r="A7" s="21" t="s">
        <v>13</v>
      </c>
      <c r="B7" s="88">
        <v>0.54665388539539017</v>
      </c>
      <c r="C7" s="94">
        <v>4.2526400000000002E-3</v>
      </c>
      <c r="D7" s="88">
        <v>0.2750588109314327</v>
      </c>
      <c r="E7" s="94">
        <v>1.2964300000000001E-3</v>
      </c>
      <c r="F7" s="14"/>
      <c r="G7" s="13">
        <v>-2.7159507446395748</v>
      </c>
      <c r="H7" s="14"/>
      <c r="I7" s="15">
        <v>-6.6377494242960355E-2</v>
      </c>
      <c r="J7" s="15"/>
      <c r="K7" s="16">
        <v>61.089454973700512</v>
      </c>
      <c r="L7" s="5" t="s">
        <v>14</v>
      </c>
      <c r="N7" s="87">
        <v>1161977.719</v>
      </c>
      <c r="O7" s="87">
        <v>1324171.3540000001</v>
      </c>
      <c r="P7" s="87">
        <v>635199.63483422296</v>
      </c>
      <c r="Q7" s="86">
        <v>364224.99810070527</v>
      </c>
      <c r="R7" s="33"/>
      <c r="S7" s="33"/>
      <c r="T7" s="47"/>
      <c r="U7" s="48"/>
      <c r="V7" s="33"/>
      <c r="W7" s="45"/>
      <c r="X7" s="48"/>
      <c r="Y7" s="45"/>
      <c r="Z7" s="33"/>
      <c r="AA7" s="33"/>
      <c r="AB7" s="33"/>
    </row>
    <row r="8" spans="1:28" ht="23.25" customHeight="1">
      <c r="A8" s="30"/>
      <c r="B8" s="31"/>
      <c r="C8" s="23"/>
      <c r="D8" s="31"/>
      <c r="E8" s="23"/>
      <c r="F8" s="24"/>
      <c r="G8" s="32"/>
      <c r="H8" s="24"/>
      <c r="I8" s="25"/>
      <c r="J8" s="25"/>
      <c r="K8" s="26"/>
      <c r="L8" s="27"/>
      <c r="M8" s="27"/>
      <c r="N8" s="27"/>
      <c r="O8" s="85"/>
      <c r="P8" s="27"/>
      <c r="Q8" s="85"/>
      <c r="R8" s="33"/>
      <c r="S8" s="48"/>
      <c r="T8" s="45"/>
      <c r="U8" s="33"/>
      <c r="V8" s="33"/>
      <c r="W8" s="45"/>
      <c r="X8" s="33"/>
      <c r="Y8" s="45"/>
      <c r="Z8" s="33"/>
      <c r="AA8" s="33"/>
      <c r="AB8" s="33"/>
    </row>
    <row r="9" spans="1:28" ht="15.75" customHeight="1">
      <c r="A9" s="171" t="s">
        <v>15</v>
      </c>
      <c r="B9" s="171"/>
      <c r="C9" s="171"/>
      <c r="D9" s="171"/>
      <c r="E9" s="171"/>
      <c r="F9" s="171"/>
      <c r="G9" s="171"/>
      <c r="H9" s="171"/>
      <c r="I9" s="171"/>
      <c r="J9" s="171"/>
      <c r="K9" s="171"/>
      <c r="L9" s="171"/>
      <c r="M9" s="186"/>
      <c r="R9" s="33"/>
      <c r="S9" s="48"/>
      <c r="T9" s="45"/>
      <c r="U9" s="33"/>
      <c r="V9" s="33"/>
      <c r="W9" s="45"/>
      <c r="X9" s="33"/>
      <c r="Y9" s="45"/>
      <c r="Z9" s="33"/>
      <c r="AA9" s="33"/>
      <c r="AB9" s="33"/>
    </row>
    <row r="10" spans="1:28">
      <c r="A10" s="170" t="s">
        <v>23</v>
      </c>
      <c r="B10" s="11"/>
      <c r="C10" s="12"/>
      <c r="D10" s="11"/>
      <c r="E10" s="12"/>
      <c r="F10" s="14"/>
      <c r="G10" s="13"/>
      <c r="H10" s="14"/>
      <c r="I10" s="15"/>
      <c r="J10" s="15"/>
      <c r="K10" s="16"/>
      <c r="N10" s="3"/>
      <c r="O10" s="41"/>
      <c r="P10" s="3"/>
      <c r="Q10" s="41"/>
      <c r="R10" s="33"/>
      <c r="S10" s="48"/>
      <c r="T10" s="45"/>
      <c r="U10" s="33"/>
      <c r="V10" s="33"/>
      <c r="W10" s="45"/>
      <c r="X10" s="33"/>
      <c r="Y10" s="45"/>
      <c r="Z10" s="33"/>
      <c r="AA10" s="33"/>
      <c r="AB10" s="33"/>
    </row>
    <row r="11" spans="1:28">
      <c r="A11" s="18"/>
    </row>
    <row r="12" spans="1:28">
      <c r="A12" s="18"/>
    </row>
    <row r="13" spans="1:28">
      <c r="A13" s="18"/>
    </row>
    <row r="14" spans="1:28">
      <c r="A14" s="18"/>
    </row>
    <row r="15" spans="1:28">
      <c r="A15" s="18"/>
    </row>
    <row r="16" spans="1:28" s="3" customFormat="1">
      <c r="A16" s="18"/>
      <c r="G16" s="4"/>
      <c r="H16" s="4"/>
      <c r="I16" s="4"/>
      <c r="J16" s="4"/>
      <c r="K16" s="4"/>
      <c r="L16" s="5"/>
      <c r="M16" s="5"/>
      <c r="N16" s="5"/>
      <c r="O16" s="40"/>
      <c r="P16" s="5"/>
      <c r="Q16" s="40"/>
      <c r="S16" s="41"/>
      <c r="T16" s="38"/>
      <c r="W16" s="38"/>
      <c r="Y16" s="38"/>
    </row>
    <row r="17" spans="1:25" s="3" customFormat="1">
      <c r="A17" s="18"/>
      <c r="G17" s="4"/>
      <c r="H17" s="4"/>
      <c r="I17" s="4"/>
      <c r="J17" s="4"/>
      <c r="K17" s="4"/>
      <c r="L17" s="5"/>
      <c r="M17" s="5"/>
      <c r="N17" s="5"/>
      <c r="O17" s="40"/>
      <c r="P17" s="5"/>
      <c r="Q17" s="40"/>
      <c r="S17" s="41"/>
      <c r="T17" s="38"/>
      <c r="W17" s="38"/>
      <c r="Y17" s="38"/>
    </row>
    <row r="18" spans="1:25" s="3" customFormat="1">
      <c r="A18" s="18"/>
      <c r="G18" s="4"/>
      <c r="H18" s="4"/>
      <c r="I18" s="4"/>
      <c r="J18" s="4"/>
      <c r="K18" s="4"/>
      <c r="L18" s="5"/>
      <c r="M18" s="5"/>
      <c r="N18" s="5"/>
      <c r="O18" s="40"/>
      <c r="P18" s="5"/>
      <c r="Q18" s="40"/>
      <c r="S18" s="41"/>
      <c r="T18" s="38"/>
      <c r="W18" s="38"/>
      <c r="Y18" s="38"/>
    </row>
    <row r="19" spans="1:25" s="3" customFormat="1">
      <c r="A19" s="18"/>
      <c r="G19" s="4"/>
      <c r="H19" s="4"/>
      <c r="I19" s="4"/>
      <c r="J19" s="4"/>
      <c r="K19" s="4"/>
      <c r="L19" s="5"/>
      <c r="M19" s="5"/>
      <c r="N19" s="5"/>
      <c r="O19" s="40"/>
      <c r="P19" s="5"/>
      <c r="Q19" s="40"/>
      <c r="S19" s="41"/>
      <c r="T19" s="38"/>
      <c r="W19" s="38"/>
      <c r="Y19" s="38"/>
    </row>
    <row r="20" spans="1:25" s="3" customFormat="1">
      <c r="A20" s="18"/>
      <c r="G20" s="4"/>
      <c r="H20" s="4"/>
      <c r="I20" s="4"/>
      <c r="J20" s="4"/>
      <c r="K20" s="4"/>
      <c r="L20" s="5"/>
      <c r="M20" s="5"/>
      <c r="N20" s="5"/>
      <c r="O20" s="40"/>
      <c r="P20" s="5"/>
      <c r="Q20" s="40"/>
      <c r="S20" s="41"/>
      <c r="T20" s="38"/>
      <c r="W20" s="38"/>
      <c r="Y20" s="38"/>
    </row>
  </sheetData>
  <autoFilter ref="B6:I6" xr:uid="{00000000-0009-0000-0000-000001000000}">
    <filterColumn colId="0" showButton="0"/>
    <filterColumn colId="2" showButton="0"/>
  </autoFilter>
  <mergeCells count="9">
    <mergeCell ref="B5:E5"/>
    <mergeCell ref="G5:I5"/>
    <mergeCell ref="K5:L6"/>
    <mergeCell ref="S5:U5"/>
    <mergeCell ref="V5:X5"/>
    <mergeCell ref="B6:C6"/>
    <mergeCell ref="D6:E6"/>
    <mergeCell ref="N5:O5"/>
    <mergeCell ref="P5:Q5"/>
  </mergeCells>
  <printOptions horizontalCentered="1" verticalCentered="1"/>
  <pageMargins left="0.70866141732283472" right="0.70866141732283472" top="0.74803149606299213" bottom="0.74803149606299213" header="0.31496062992125984" footer="0.31496062992125984"/>
  <pageSetup paperSize="9" fitToHeight="3"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19"/>
  <sheetViews>
    <sheetView showGridLines="0" zoomScale="75" zoomScaleNormal="75" workbookViewId="0"/>
  </sheetViews>
  <sheetFormatPr defaultColWidth="9.140625" defaultRowHeight="15"/>
  <cols>
    <col min="1" max="1" width="31.42578125" style="67" customWidth="1"/>
    <col min="2" max="2" width="6.42578125" style="67" customWidth="1"/>
    <col min="3" max="3" width="6.85546875" style="67" customWidth="1"/>
    <col min="4" max="4" width="8.42578125" style="67" customWidth="1"/>
    <col min="5" max="5" width="7.140625" style="67" customWidth="1"/>
    <col min="6" max="6" width="1.85546875" style="67" customWidth="1"/>
    <col min="7" max="7" width="8.85546875" style="70" customWidth="1"/>
    <col min="8" max="8" width="2.42578125" style="70" customWidth="1"/>
    <col min="9" max="9" width="10.42578125" style="70" customWidth="1"/>
    <col min="10" max="10" width="2" style="70" customWidth="1"/>
    <col min="11" max="11" width="7.85546875" style="70" customWidth="1"/>
    <col min="12" max="12" width="5.85546875" style="96" customWidth="1"/>
    <col min="13" max="13" width="2.5703125" style="96" customWidth="1"/>
    <col min="14" max="14" width="11.85546875" style="96" customWidth="1"/>
    <col min="15" max="15" width="11.85546875" style="114" customWidth="1"/>
    <col min="16" max="16" width="11.85546875" style="96" customWidth="1"/>
    <col min="17" max="17" width="11.85546875" style="114" customWidth="1"/>
    <col min="18" max="18" width="28.42578125" style="96" customWidth="1"/>
    <col min="19" max="19" width="17.85546875" style="114" customWidth="1"/>
    <col min="20" max="20" width="20.140625" style="39" customWidth="1"/>
    <col min="21" max="22" width="9.140625" style="96" customWidth="1"/>
    <col min="23" max="23" width="9.140625" style="39" customWidth="1"/>
    <col min="24" max="24" width="12" style="96" customWidth="1"/>
    <col min="25" max="25" width="9.140625" style="39" customWidth="1"/>
    <col min="26" max="27" width="9.140625" style="96" customWidth="1"/>
    <col min="28" max="16384" width="9.140625" style="96"/>
  </cols>
  <sheetData>
    <row r="1" spans="1:28" s="151" customFormat="1" ht="20.100000000000001" customHeight="1">
      <c r="A1" s="66" t="s">
        <v>24</v>
      </c>
      <c r="B1" s="144"/>
      <c r="C1" s="144"/>
      <c r="D1" s="144"/>
      <c r="E1" s="144"/>
      <c r="F1" s="144"/>
      <c r="G1" s="147"/>
      <c r="H1" s="147"/>
      <c r="I1" s="147"/>
      <c r="J1" s="147"/>
      <c r="K1" s="147"/>
      <c r="O1" s="152"/>
      <c r="Q1" s="152"/>
      <c r="S1" s="152"/>
      <c r="Y1" s="153"/>
    </row>
    <row r="2" spans="1:28" s="151" customFormat="1" ht="20.100000000000001" customHeight="1">
      <c r="A2" s="141" t="s">
        <v>25</v>
      </c>
      <c r="B2" s="144"/>
      <c r="C2" s="144"/>
      <c r="D2" s="144"/>
      <c r="E2" s="144"/>
      <c r="F2" s="144"/>
      <c r="G2" s="147"/>
      <c r="H2" s="147"/>
      <c r="I2" s="147"/>
      <c r="J2" s="147"/>
      <c r="K2" s="147"/>
      <c r="O2" s="152"/>
      <c r="Q2" s="152"/>
      <c r="S2" s="152"/>
      <c r="Y2" s="153"/>
    </row>
    <row r="3" spans="1:28" s="139" customFormat="1" ht="20.100000000000001" customHeight="1">
      <c r="A3" s="145" t="str">
        <f>'6a.1 Changes MPI'!A3</f>
        <v>Citation: Alkire, S., Oldiges, C. and Kanagaratnam, U. (2018). ‘Multidimensional poverty reduction in India 2005/6–2015/16: still a long way to go but the poorest are catching up’, OPHI Research in Progress 54a, University of Oxford.</v>
      </c>
      <c r="B3" s="137"/>
      <c r="C3" s="137"/>
      <c r="D3" s="137"/>
      <c r="E3" s="137"/>
      <c r="F3" s="137"/>
      <c r="G3" s="138"/>
      <c r="H3" s="138"/>
      <c r="I3" s="138"/>
      <c r="J3" s="138"/>
      <c r="K3" s="138"/>
      <c r="O3" s="140"/>
      <c r="Q3" s="140"/>
      <c r="W3" s="146"/>
    </row>
    <row r="4" spans="1:28" s="151" customFormat="1" ht="20.100000000000001" customHeight="1">
      <c r="A4" s="172"/>
      <c r="B4" s="172"/>
      <c r="C4" s="172"/>
      <c r="D4" s="172"/>
      <c r="E4" s="172"/>
      <c r="F4" s="172"/>
      <c r="G4" s="173"/>
      <c r="H4" s="173"/>
      <c r="I4" s="173"/>
      <c r="J4" s="173"/>
      <c r="K4" s="173"/>
      <c r="L4" s="172"/>
      <c r="M4" s="172"/>
      <c r="N4" s="172"/>
      <c r="O4" s="174"/>
      <c r="P4" s="172"/>
      <c r="Q4" s="174"/>
      <c r="S4" s="152"/>
      <c r="Y4" s="153"/>
    </row>
    <row r="5" spans="1:28" s="20" customFormat="1" ht="30.75" customHeight="1">
      <c r="A5" s="19"/>
      <c r="B5" s="205" t="s">
        <v>26</v>
      </c>
      <c r="C5" s="205"/>
      <c r="D5" s="205"/>
      <c r="E5" s="205"/>
      <c r="F5" s="19"/>
      <c r="G5" s="205" t="s">
        <v>27</v>
      </c>
      <c r="H5" s="205"/>
      <c r="I5" s="205"/>
      <c r="J5" s="190"/>
      <c r="K5" s="207" t="s">
        <v>5</v>
      </c>
      <c r="L5" s="207"/>
      <c r="M5" s="190"/>
      <c r="N5" s="209" t="s">
        <v>20</v>
      </c>
      <c r="O5" s="209"/>
      <c r="P5" s="209" t="s">
        <v>7</v>
      </c>
      <c r="Q5" s="209"/>
      <c r="R5" s="34"/>
      <c r="S5" s="191"/>
      <c r="T5" s="44"/>
      <c r="U5" s="34"/>
      <c r="V5" s="34"/>
      <c r="W5" s="44"/>
      <c r="X5" s="34"/>
      <c r="Y5" s="44"/>
      <c r="Z5" s="34"/>
      <c r="AA5" s="34"/>
      <c r="AB5" s="34"/>
    </row>
    <row r="6" spans="1:28" s="20" customFormat="1" ht="36.75" customHeight="1">
      <c r="A6" s="28"/>
      <c r="B6" s="205" t="s">
        <v>8</v>
      </c>
      <c r="C6" s="205"/>
      <c r="D6" s="205" t="s">
        <v>9</v>
      </c>
      <c r="E6" s="205"/>
      <c r="F6" s="188"/>
      <c r="G6" s="187" t="s">
        <v>21</v>
      </c>
      <c r="H6" s="188"/>
      <c r="I6" s="187" t="s">
        <v>11</v>
      </c>
      <c r="J6" s="188"/>
      <c r="K6" s="202"/>
      <c r="L6" s="202"/>
      <c r="M6" s="187"/>
      <c r="N6" s="83" t="s">
        <v>12</v>
      </c>
      <c r="O6" s="84" t="s">
        <v>9</v>
      </c>
      <c r="P6" s="83" t="s">
        <v>12</v>
      </c>
      <c r="Q6" s="84" t="s">
        <v>9</v>
      </c>
      <c r="R6" s="34"/>
      <c r="S6" s="191"/>
      <c r="T6" s="44"/>
      <c r="U6" s="34"/>
      <c r="V6" s="34"/>
      <c r="W6" s="44"/>
      <c r="X6" s="34"/>
      <c r="Y6" s="44"/>
      <c r="Z6" s="34"/>
      <c r="AA6" s="34"/>
      <c r="AB6" s="34"/>
    </row>
    <row r="7" spans="1:28" ht="27.75" customHeight="1">
      <c r="A7" s="97" t="s">
        <v>13</v>
      </c>
      <c r="B7" s="175">
        <v>0.5106853295619378</v>
      </c>
      <c r="C7" s="94">
        <v>1.8246E-3</v>
      </c>
      <c r="D7" s="175">
        <v>0.43904146753666123</v>
      </c>
      <c r="E7" s="94">
        <v>5.4504E-4</v>
      </c>
      <c r="F7" s="98"/>
      <c r="G7" s="99">
        <f>(D7-B7)/10*100</f>
        <v>-0.71643862025276561</v>
      </c>
      <c r="H7" s="98"/>
      <c r="I7" s="100">
        <f>(D7/B7)^(1/10)-1</f>
        <v>-1.5002301086178726E-2</v>
      </c>
      <c r="J7" s="100"/>
      <c r="K7" s="101">
        <v>37.622874526241475</v>
      </c>
      <c r="L7" s="96" t="s">
        <v>14</v>
      </c>
      <c r="N7" s="89">
        <v>1161977.719</v>
      </c>
      <c r="O7" s="89">
        <v>1324171.3540000001</v>
      </c>
      <c r="P7" s="87">
        <v>635199.63483422296</v>
      </c>
      <c r="Q7" s="86">
        <v>364224.99810070527</v>
      </c>
      <c r="R7" s="102"/>
      <c r="S7" s="103"/>
      <c r="V7" s="102"/>
      <c r="W7" s="104"/>
      <c r="X7" s="102"/>
      <c r="Y7" s="104"/>
      <c r="AA7" s="102"/>
      <c r="AB7" s="102"/>
    </row>
    <row r="8" spans="1:28" ht="27" customHeight="1">
      <c r="A8" s="105"/>
      <c r="B8" s="106"/>
      <c r="C8" s="107"/>
      <c r="D8" s="106"/>
      <c r="E8" s="107"/>
      <c r="F8" s="108"/>
      <c r="G8" s="109"/>
      <c r="H8" s="108"/>
      <c r="I8" s="110"/>
      <c r="J8" s="110"/>
      <c r="K8" s="111"/>
      <c r="L8" s="112"/>
      <c r="M8" s="112"/>
      <c r="N8" s="112"/>
      <c r="O8" s="113"/>
      <c r="P8" s="112"/>
      <c r="Q8" s="113"/>
    </row>
    <row r="9" spans="1:28" ht="15" customHeight="1">
      <c r="A9" s="210" t="s">
        <v>15</v>
      </c>
      <c r="B9" s="210"/>
      <c r="C9" s="210"/>
      <c r="D9" s="210"/>
      <c r="E9" s="210"/>
      <c r="F9" s="210"/>
      <c r="G9" s="210"/>
      <c r="H9" s="210"/>
      <c r="I9" s="210"/>
      <c r="J9" s="210"/>
      <c r="K9" s="210"/>
      <c r="L9" s="210"/>
      <c r="M9" s="192"/>
    </row>
    <row r="10" spans="1:28">
      <c r="A10" s="97" t="s">
        <v>23</v>
      </c>
      <c r="B10" s="115"/>
      <c r="C10" s="116"/>
      <c r="D10" s="115"/>
      <c r="E10" s="116"/>
      <c r="F10" s="98"/>
      <c r="G10" s="99"/>
      <c r="H10" s="98"/>
      <c r="I10" s="100"/>
      <c r="J10" s="100"/>
      <c r="K10" s="101"/>
      <c r="N10" s="67"/>
      <c r="O10" s="117"/>
      <c r="P10" s="67"/>
      <c r="Q10" s="117"/>
    </row>
    <row r="11" spans="1:28">
      <c r="A11" s="118"/>
    </row>
    <row r="12" spans="1:28">
      <c r="A12" s="118"/>
    </row>
    <row r="13" spans="1:28">
      <c r="A13" s="118"/>
    </row>
    <row r="14" spans="1:28">
      <c r="A14" s="118"/>
    </row>
    <row r="15" spans="1:28" s="67" customFormat="1">
      <c r="A15" s="118"/>
      <c r="G15" s="70"/>
      <c r="H15" s="70"/>
      <c r="I15" s="70"/>
      <c r="J15" s="70"/>
      <c r="K15" s="70"/>
      <c r="L15" s="96"/>
      <c r="M15" s="96"/>
      <c r="N15" s="96"/>
      <c r="O15" s="114"/>
      <c r="P15" s="96"/>
      <c r="Q15" s="114"/>
      <c r="S15" s="117"/>
      <c r="T15" s="119"/>
      <c r="W15" s="119"/>
      <c r="Y15" s="119"/>
    </row>
    <row r="16" spans="1:28" s="67" customFormat="1">
      <c r="A16" s="118"/>
      <c r="G16" s="70"/>
      <c r="H16" s="70"/>
      <c r="I16" s="70"/>
      <c r="J16" s="70"/>
      <c r="K16" s="70"/>
      <c r="L16" s="96"/>
      <c r="M16" s="96"/>
      <c r="N16" s="96"/>
      <c r="O16" s="114"/>
      <c r="P16" s="96"/>
      <c r="Q16" s="114"/>
      <c r="S16" s="117"/>
      <c r="T16" s="119"/>
      <c r="W16" s="119"/>
      <c r="Y16" s="119"/>
    </row>
    <row r="17" spans="1:25" s="67" customFormat="1">
      <c r="A17" s="118"/>
      <c r="G17" s="70"/>
      <c r="H17" s="70"/>
      <c r="I17" s="70"/>
      <c r="J17" s="70"/>
      <c r="K17" s="70"/>
      <c r="L17" s="96"/>
      <c r="M17" s="96"/>
      <c r="N17" s="96"/>
      <c r="O17" s="114"/>
      <c r="P17" s="96"/>
      <c r="Q17" s="114"/>
      <c r="S17" s="117"/>
      <c r="T17" s="119"/>
      <c r="W17" s="119"/>
      <c r="Y17" s="119"/>
    </row>
    <row r="18" spans="1:25" s="67" customFormat="1">
      <c r="A18" s="118"/>
      <c r="G18" s="70"/>
      <c r="H18" s="70"/>
      <c r="I18" s="70"/>
      <c r="J18" s="70"/>
      <c r="K18" s="70"/>
      <c r="L18" s="96"/>
      <c r="M18" s="96"/>
      <c r="N18" s="96"/>
      <c r="O18" s="114"/>
      <c r="P18" s="96"/>
      <c r="Q18" s="114"/>
      <c r="S18" s="117"/>
      <c r="T18" s="119"/>
      <c r="W18" s="119"/>
      <c r="Y18" s="119"/>
    </row>
    <row r="19" spans="1:25" s="67" customFormat="1">
      <c r="A19" s="118"/>
      <c r="G19" s="70"/>
      <c r="H19" s="70"/>
      <c r="I19" s="70"/>
      <c r="J19" s="70"/>
      <c r="K19" s="70"/>
      <c r="L19" s="96"/>
      <c r="M19" s="96"/>
      <c r="N19" s="96"/>
      <c r="O19" s="114"/>
      <c r="P19" s="96"/>
      <c r="Q19" s="114"/>
      <c r="S19" s="117"/>
      <c r="T19" s="119"/>
      <c r="W19" s="119"/>
      <c r="Y19" s="119"/>
    </row>
  </sheetData>
  <autoFilter ref="B6:J6" xr:uid="{00000000-0009-0000-0000-000002000000}">
    <filterColumn colId="0" showButton="0"/>
    <filterColumn colId="2" showButton="0"/>
  </autoFilter>
  <mergeCells count="8">
    <mergeCell ref="N5:O5"/>
    <mergeCell ref="P5:Q5"/>
    <mergeCell ref="A9:L9"/>
    <mergeCell ref="B5:E5"/>
    <mergeCell ref="G5:I5"/>
    <mergeCell ref="K5:L6"/>
    <mergeCell ref="B6:C6"/>
    <mergeCell ref="D6:E6"/>
  </mergeCells>
  <printOptions horizontalCentered="1" verticalCentered="1"/>
  <pageMargins left="0.70866141732283472" right="0.70866141732283472" top="0.74803149606299213" bottom="0.74803149606299213" header="0.31496062992125984" footer="0.31496062992125984"/>
  <pageSetup paperSize="9" fitToHeight="3"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11"/>
  <sheetViews>
    <sheetView showGridLines="0" zoomScale="75" zoomScaleNormal="75" zoomScalePageLayoutView="90" workbookViewId="0"/>
  </sheetViews>
  <sheetFormatPr defaultColWidth="8.85546875" defaultRowHeight="15"/>
  <cols>
    <col min="1" max="1" width="25.5703125" style="1" customWidth="1"/>
    <col min="2" max="3" width="10.42578125" style="1" customWidth="1"/>
    <col min="4" max="4" width="14.42578125" style="1" customWidth="1"/>
    <col min="5" max="5" width="12.42578125" style="1" customWidth="1"/>
    <col min="6" max="6" width="10.85546875" style="1" customWidth="1"/>
    <col min="7" max="7" width="11.42578125" style="1" customWidth="1"/>
    <col min="8" max="8" width="10.42578125" style="1" customWidth="1"/>
    <col min="9" max="9" width="9.85546875" style="1" customWidth="1"/>
    <col min="10" max="10" width="10.42578125" style="1" customWidth="1"/>
    <col min="11" max="11" width="11.42578125" style="1" customWidth="1"/>
    <col min="12" max="12" width="4.42578125" style="1" customWidth="1"/>
    <col min="13" max="14" width="10.42578125" style="1" customWidth="1"/>
    <col min="15" max="15" width="12.42578125" style="1" customWidth="1"/>
    <col min="16" max="16" width="12.140625" style="1" customWidth="1"/>
    <col min="17" max="17" width="11.5703125" style="1" customWidth="1"/>
    <col min="18" max="20" width="10.42578125" style="1" customWidth="1"/>
    <col min="21" max="21" width="10.28515625" style="1" customWidth="1"/>
    <col min="22" max="22" width="10.85546875" style="1" customWidth="1"/>
    <col min="23" max="23" width="9.140625" style="1" customWidth="1"/>
    <col min="24" max="16384" width="8.85546875" style="1"/>
  </cols>
  <sheetData>
    <row r="1" spans="1:23" s="134" customFormat="1" ht="20.100000000000001" customHeight="1">
      <c r="A1" s="66" t="s">
        <v>28</v>
      </c>
      <c r="B1" s="132"/>
      <c r="C1" s="132"/>
      <c r="D1" s="132"/>
      <c r="E1" s="132"/>
      <c r="F1" s="132"/>
      <c r="G1" s="133"/>
      <c r="H1" s="133"/>
      <c r="I1" s="133"/>
      <c r="J1" s="133"/>
      <c r="M1" s="135"/>
      <c r="N1" s="135"/>
      <c r="S1" s="136"/>
    </row>
    <row r="2" spans="1:23" s="134" customFormat="1" ht="20.100000000000001" customHeight="1">
      <c r="A2" s="141" t="s">
        <v>29</v>
      </c>
      <c r="B2" s="132"/>
      <c r="C2" s="132"/>
      <c r="D2" s="132"/>
      <c r="E2" s="132"/>
      <c r="F2" s="132"/>
      <c r="G2" s="133"/>
      <c r="H2" s="133"/>
      <c r="I2" s="133"/>
      <c r="J2" s="133"/>
      <c r="M2" s="135"/>
      <c r="N2" s="135"/>
      <c r="S2" s="136"/>
    </row>
    <row r="3" spans="1:23" s="134" customFormat="1" ht="20.100000000000001" customHeight="1">
      <c r="A3" s="179" t="str">
        <f>'6a.1 Changes MPI'!A3</f>
        <v>Citation: Alkire, S., Oldiges, C. and Kanagaratnam, U. (2018). ‘Multidimensional poverty reduction in India 2005/6–2015/16: still a long way to go but the poorest are catching up’, OPHI Research in Progress 54a, University of Oxford.</v>
      </c>
      <c r="G3" s="180"/>
      <c r="H3" s="180"/>
      <c r="I3" s="180"/>
      <c r="J3" s="180"/>
      <c r="M3" s="135"/>
      <c r="N3" s="135"/>
      <c r="S3" s="136"/>
    </row>
    <row r="4" spans="1:23" s="139" customFormat="1" ht="20.100000000000001" customHeight="1">
      <c r="A4" s="181"/>
      <c r="B4" s="182"/>
      <c r="C4" s="182"/>
      <c r="D4" s="182"/>
      <c r="E4" s="182"/>
      <c r="F4" s="182"/>
      <c r="G4" s="183"/>
      <c r="H4" s="183"/>
      <c r="I4" s="183"/>
      <c r="J4" s="183"/>
      <c r="K4" s="183"/>
      <c r="L4" s="182"/>
      <c r="M4" s="182"/>
      <c r="N4" s="182"/>
      <c r="O4" s="184"/>
      <c r="P4" s="182"/>
      <c r="Q4" s="184"/>
      <c r="R4" s="182"/>
      <c r="S4" s="182"/>
      <c r="T4" s="182"/>
      <c r="U4" s="182"/>
      <c r="V4" s="182"/>
      <c r="W4" s="146"/>
    </row>
    <row r="5" spans="1:23" s="2" customFormat="1" ht="33.75" customHeight="1">
      <c r="B5" s="211" t="s">
        <v>30</v>
      </c>
      <c r="C5" s="211"/>
      <c r="D5" s="211"/>
      <c r="E5" s="211"/>
      <c r="F5" s="211"/>
      <c r="G5" s="211"/>
      <c r="H5" s="211"/>
      <c r="I5" s="211"/>
      <c r="J5" s="211"/>
      <c r="K5" s="211"/>
      <c r="L5" s="81"/>
      <c r="M5" s="211" t="s">
        <v>31</v>
      </c>
      <c r="N5" s="211"/>
      <c r="O5" s="211"/>
      <c r="P5" s="211"/>
      <c r="Q5" s="211"/>
      <c r="R5" s="211"/>
      <c r="S5" s="211"/>
      <c r="T5" s="211"/>
      <c r="U5" s="211"/>
      <c r="V5" s="211"/>
    </row>
    <row r="6" spans="1:23" s="60" customFormat="1" ht="39.75" customHeight="1">
      <c r="A6" s="62"/>
      <c r="B6" s="63" t="s">
        <v>32</v>
      </c>
      <c r="C6" s="63" t="s">
        <v>33</v>
      </c>
      <c r="D6" s="63" t="s">
        <v>34</v>
      </c>
      <c r="E6" s="63" t="s">
        <v>35</v>
      </c>
      <c r="F6" s="63" t="s">
        <v>36</v>
      </c>
      <c r="G6" s="63" t="s">
        <v>37</v>
      </c>
      <c r="H6" s="63" t="s">
        <v>38</v>
      </c>
      <c r="I6" s="63" t="s">
        <v>39</v>
      </c>
      <c r="J6" s="63" t="s">
        <v>40</v>
      </c>
      <c r="K6" s="63" t="s">
        <v>41</v>
      </c>
      <c r="L6" s="82"/>
      <c r="M6" s="63" t="s">
        <v>32</v>
      </c>
      <c r="N6" s="63" t="s">
        <v>33</v>
      </c>
      <c r="O6" s="63" t="s">
        <v>34</v>
      </c>
      <c r="P6" s="63" t="s">
        <v>35</v>
      </c>
      <c r="Q6" s="63" t="s">
        <v>36</v>
      </c>
      <c r="R6" s="63" t="s">
        <v>37</v>
      </c>
      <c r="S6" s="63" t="s">
        <v>38</v>
      </c>
      <c r="T6" s="63" t="s">
        <v>39</v>
      </c>
      <c r="U6" s="63" t="s">
        <v>40</v>
      </c>
      <c r="V6" s="63" t="s">
        <v>41</v>
      </c>
    </row>
    <row r="7" spans="1:23" ht="15" customHeight="1">
      <c r="A7" s="64"/>
    </row>
    <row r="8" spans="1:23" s="178" customFormat="1" ht="32.25" customHeight="1">
      <c r="A8" s="97" t="s">
        <v>13</v>
      </c>
      <c r="B8" s="176">
        <v>-20.38484662771225</v>
      </c>
      <c r="C8" s="176">
        <v>-2.1497908979654312</v>
      </c>
      <c r="D8" s="176">
        <v>-11.105812340974808</v>
      </c>
      <c r="E8" s="176">
        <v>-14.825589954853058</v>
      </c>
      <c r="F8" s="176">
        <v>-15.707029402256012</v>
      </c>
      <c r="G8" s="176">
        <v>-18.782171607017517</v>
      </c>
      <c r="H8" s="176">
        <v>-3.7361949682235718</v>
      </c>
      <c r="I8" s="176">
        <v>-20.645676553249359</v>
      </c>
      <c r="J8" s="176">
        <v>-10.07516086101532</v>
      </c>
      <c r="K8" s="176">
        <v>-32.704871892929077</v>
      </c>
      <c r="L8" s="177"/>
      <c r="M8" s="177">
        <v>-22.9358971118927</v>
      </c>
      <c r="N8" s="177">
        <v>-2.3742850869894028</v>
      </c>
      <c r="O8" s="177">
        <v>-12.340807169675827</v>
      </c>
      <c r="P8" s="177">
        <v>-14.2067551612854</v>
      </c>
      <c r="Q8" s="177">
        <v>-26.648873090744019</v>
      </c>
      <c r="R8" s="177">
        <v>-25.751742720603943</v>
      </c>
      <c r="S8" s="177">
        <v>-7.7031351625919342</v>
      </c>
      <c r="T8" s="177">
        <v>-20.333051681518555</v>
      </c>
      <c r="U8" s="177">
        <v>-21.261103451251984</v>
      </c>
      <c r="V8" s="177">
        <v>-27.859476208686829</v>
      </c>
    </row>
    <row r="9" spans="1:23" ht="21.75" customHeight="1">
      <c r="A9" s="212" t="s">
        <v>15</v>
      </c>
      <c r="B9" s="212"/>
      <c r="C9" s="212"/>
      <c r="D9" s="212"/>
      <c r="E9" s="212"/>
      <c r="F9" s="212"/>
      <c r="G9" s="212"/>
      <c r="H9" s="212"/>
      <c r="I9" s="212"/>
      <c r="J9" s="212"/>
      <c r="K9" s="212"/>
      <c r="L9" s="201"/>
    </row>
    <row r="11" spans="1:23">
      <c r="M11" s="120"/>
      <c r="N11" s="120"/>
      <c r="O11" s="120"/>
      <c r="P11" s="120"/>
      <c r="Q11" s="120"/>
    </row>
  </sheetData>
  <mergeCells count="3">
    <mergeCell ref="B5:K5"/>
    <mergeCell ref="M5:V5"/>
    <mergeCell ref="A9:L9"/>
  </mergeCells>
  <pageMargins left="0.70866141732283472" right="0.70866141732283472" top="0.74803149606299213" bottom="0.74803149606299213" header="0.31496062992125984" footer="0.31496062992125984"/>
  <pageSetup paperSize="9" scale="91" fitToWidth="2"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K42"/>
  <sheetViews>
    <sheetView showGridLines="0" zoomScale="75" zoomScaleNormal="75" zoomScalePageLayoutView="90" workbookViewId="0"/>
  </sheetViews>
  <sheetFormatPr defaultColWidth="8.85546875" defaultRowHeight="15"/>
  <cols>
    <col min="1" max="1" width="18.42578125" style="67" customWidth="1"/>
    <col min="2" max="2" width="17.140625" style="67" customWidth="1"/>
    <col min="3" max="3" width="12.5703125" style="70" customWidth="1"/>
    <col min="4" max="5" width="8.85546875" style="71"/>
    <col min="6" max="6" width="12.85546875" style="71" customWidth="1"/>
    <col min="7" max="7" width="10.5703125" style="67" customWidth="1"/>
    <col min="8" max="8" width="6.42578125" style="67" customWidth="1"/>
    <col min="9" max="9" width="0.85546875" style="67" customWidth="1"/>
    <col min="10" max="10" width="8.85546875" style="72"/>
    <col min="11" max="11" width="8.85546875" style="67"/>
    <col min="12" max="12" width="11.5703125" style="67" customWidth="1"/>
    <col min="13" max="13" width="11.140625" style="67" customWidth="1"/>
    <col min="14" max="14" width="8.42578125" style="67" customWidth="1"/>
    <col min="15" max="15" width="0.85546875" style="67" customWidth="1"/>
    <col min="16" max="17" width="8.85546875" style="67"/>
    <col min="18" max="18" width="10.85546875" style="67" customWidth="1"/>
    <col min="19" max="19" width="10.28515625" style="67" customWidth="1"/>
    <col min="20" max="20" width="6.5703125" style="67" customWidth="1"/>
    <col min="21" max="21" width="0.85546875" style="67" customWidth="1"/>
    <col min="22" max="25" width="9.42578125" style="73" bestFit="1" customWidth="1"/>
    <col min="26" max="16384" width="8.85546875" style="67"/>
  </cols>
  <sheetData>
    <row r="1" spans="1:89" s="144" customFormat="1" ht="20.100000000000001" customHeight="1">
      <c r="A1" s="66" t="s">
        <v>42</v>
      </c>
      <c r="C1" s="147"/>
      <c r="D1" s="148"/>
      <c r="E1" s="148"/>
      <c r="F1" s="148"/>
      <c r="J1" s="149"/>
      <c r="V1" s="150"/>
      <c r="W1" s="150"/>
      <c r="X1" s="150"/>
      <c r="Y1" s="150"/>
    </row>
    <row r="2" spans="1:89" s="144" customFormat="1" ht="20.100000000000001" customHeight="1">
      <c r="A2" s="141" t="s">
        <v>43</v>
      </c>
      <c r="C2" s="147"/>
      <c r="D2" s="148"/>
      <c r="E2" s="148"/>
      <c r="F2" s="148"/>
      <c r="J2" s="149"/>
      <c r="V2" s="150"/>
      <c r="W2" s="150"/>
      <c r="X2" s="150"/>
      <c r="Y2" s="150"/>
    </row>
    <row r="3" spans="1:89" s="139" customFormat="1" ht="20.100000000000001" customHeight="1">
      <c r="A3" s="145" t="str">
        <f>'6a.1 Changes MPI'!A3</f>
        <v>Citation: Alkire, S., Oldiges, C. and Kanagaratnam, U. (2018). ‘Multidimensional poverty reduction in India 2005/6–2015/16: still a long way to go but the poorest are catching up’, OPHI Research in Progress 54a, University of Oxford.</v>
      </c>
      <c r="B3" s="137"/>
      <c r="C3" s="137"/>
      <c r="D3" s="137"/>
      <c r="E3" s="137"/>
      <c r="F3" s="137"/>
      <c r="G3" s="138"/>
      <c r="H3" s="138"/>
      <c r="I3" s="138"/>
      <c r="J3" s="138"/>
      <c r="K3" s="138"/>
      <c r="O3" s="140"/>
      <c r="Q3" s="140"/>
      <c r="W3" s="146"/>
    </row>
    <row r="4" spans="1:89" s="144" customFormat="1" ht="20.100000000000001" customHeight="1">
      <c r="A4" s="132"/>
      <c r="C4" s="147"/>
      <c r="D4" s="148"/>
      <c r="E4" s="148"/>
      <c r="F4" s="148"/>
      <c r="J4" s="149"/>
      <c r="V4" s="150"/>
      <c r="W4" s="150"/>
      <c r="X4" s="150"/>
      <c r="Y4" s="150"/>
    </row>
    <row r="5" spans="1:89" s="20" customFormat="1" ht="33" customHeight="1">
      <c r="A5" s="217" t="s">
        <v>44</v>
      </c>
      <c r="B5" s="217" t="s">
        <v>45</v>
      </c>
      <c r="C5" s="217" t="s">
        <v>46</v>
      </c>
      <c r="D5" s="205" t="s">
        <v>3</v>
      </c>
      <c r="E5" s="205"/>
      <c r="F5" s="205"/>
      <c r="G5" s="205"/>
      <c r="H5" s="205"/>
      <c r="I5" s="193"/>
      <c r="J5" s="205" t="s">
        <v>19</v>
      </c>
      <c r="K5" s="205"/>
      <c r="L5" s="205"/>
      <c r="M5" s="205"/>
      <c r="N5" s="205"/>
      <c r="O5" s="193"/>
      <c r="P5" s="218" t="s">
        <v>26</v>
      </c>
      <c r="Q5" s="218"/>
      <c r="R5" s="218"/>
      <c r="S5" s="218"/>
      <c r="T5" s="218"/>
      <c r="U5" s="193"/>
      <c r="V5" s="209" t="s">
        <v>47</v>
      </c>
      <c r="W5" s="209"/>
      <c r="X5" s="209" t="s">
        <v>48</v>
      </c>
      <c r="Y5" s="209"/>
      <c r="Z5" s="34"/>
      <c r="AA5" s="44"/>
      <c r="AB5" s="34"/>
      <c r="AC5" s="34"/>
      <c r="AD5" s="34"/>
    </row>
    <row r="6" spans="1:89" s="20" customFormat="1" ht="26.45" customHeight="1">
      <c r="A6" s="219"/>
      <c r="B6" s="219"/>
      <c r="C6" s="219"/>
      <c r="D6" s="220" t="s">
        <v>8</v>
      </c>
      <c r="E6" s="222" t="s">
        <v>9</v>
      </c>
      <c r="F6" s="205" t="s">
        <v>4</v>
      </c>
      <c r="G6" s="205"/>
      <c r="H6" s="207" t="s">
        <v>49</v>
      </c>
      <c r="I6" s="194"/>
      <c r="J6" s="224" t="s">
        <v>8</v>
      </c>
      <c r="K6" s="207" t="s">
        <v>9</v>
      </c>
      <c r="L6" s="205" t="s">
        <v>4</v>
      </c>
      <c r="M6" s="205"/>
      <c r="N6" s="207" t="s">
        <v>49</v>
      </c>
      <c r="O6" s="194"/>
      <c r="P6" s="217" t="s">
        <v>8</v>
      </c>
      <c r="Q6" s="207" t="s">
        <v>9</v>
      </c>
      <c r="R6" s="218" t="s">
        <v>4</v>
      </c>
      <c r="S6" s="218"/>
      <c r="T6" s="207" t="s">
        <v>49</v>
      </c>
      <c r="U6" s="194"/>
      <c r="V6" s="213" t="s">
        <v>12</v>
      </c>
      <c r="W6" s="215" t="s">
        <v>9</v>
      </c>
      <c r="X6" s="213" t="s">
        <v>12</v>
      </c>
      <c r="Y6" s="215" t="s">
        <v>9</v>
      </c>
      <c r="Z6" s="34"/>
      <c r="AA6" s="44"/>
      <c r="AB6" s="34"/>
      <c r="AC6" s="34"/>
      <c r="AD6" s="34"/>
    </row>
    <row r="7" spans="1:89" s="61" customFormat="1" ht="41.1" customHeight="1">
      <c r="A7" s="203"/>
      <c r="B7" s="203"/>
      <c r="C7" s="203"/>
      <c r="D7" s="221"/>
      <c r="E7" s="223"/>
      <c r="F7" s="195" t="s">
        <v>21</v>
      </c>
      <c r="G7" s="187" t="s">
        <v>22</v>
      </c>
      <c r="H7" s="202"/>
      <c r="I7" s="187"/>
      <c r="J7" s="225"/>
      <c r="K7" s="202"/>
      <c r="L7" s="187" t="s">
        <v>21</v>
      </c>
      <c r="M7" s="187" t="s">
        <v>22</v>
      </c>
      <c r="N7" s="202"/>
      <c r="O7" s="187"/>
      <c r="P7" s="203"/>
      <c r="Q7" s="202"/>
      <c r="R7" s="187" t="s">
        <v>21</v>
      </c>
      <c r="S7" s="187" t="s">
        <v>22</v>
      </c>
      <c r="T7" s="202"/>
      <c r="U7" s="187"/>
      <c r="V7" s="214"/>
      <c r="W7" s="216"/>
      <c r="X7" s="214"/>
      <c r="Y7" s="216"/>
      <c r="Z7" s="69"/>
      <c r="AA7" s="68"/>
      <c r="AB7" s="69"/>
      <c r="AC7" s="69"/>
      <c r="AD7" s="69"/>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4"/>
      <c r="BF7" s="194"/>
      <c r="BG7" s="194"/>
      <c r="BH7" s="194"/>
      <c r="BI7" s="194"/>
      <c r="BJ7" s="194"/>
      <c r="BK7" s="194"/>
      <c r="BL7" s="194"/>
      <c r="BM7" s="194"/>
      <c r="BN7" s="194"/>
      <c r="BO7" s="194"/>
      <c r="BP7" s="194"/>
      <c r="BQ7" s="194"/>
      <c r="BR7" s="194"/>
      <c r="BS7" s="194"/>
      <c r="BT7" s="194"/>
      <c r="BU7" s="194"/>
      <c r="BV7" s="194"/>
      <c r="BW7" s="194"/>
      <c r="BX7" s="194"/>
      <c r="BY7" s="194"/>
      <c r="BZ7" s="194"/>
      <c r="CA7" s="194"/>
      <c r="CB7" s="194"/>
      <c r="CC7" s="194"/>
      <c r="CD7" s="194"/>
      <c r="CE7" s="194"/>
      <c r="CF7" s="194"/>
      <c r="CG7" s="194"/>
      <c r="CH7" s="194"/>
      <c r="CI7" s="194"/>
      <c r="CJ7" s="194"/>
      <c r="CK7" s="194"/>
    </row>
    <row r="8" spans="1:89" s="128" customFormat="1" ht="19.5" customHeight="1">
      <c r="A8" s="194"/>
      <c r="B8" s="194"/>
      <c r="C8" s="194"/>
      <c r="D8" s="58"/>
      <c r="E8" s="154"/>
      <c r="F8" s="154"/>
      <c r="G8" s="189"/>
      <c r="H8" s="189"/>
      <c r="I8" s="189"/>
      <c r="J8" s="155"/>
      <c r="K8" s="189"/>
      <c r="L8" s="189"/>
      <c r="M8" s="189"/>
      <c r="N8" s="189"/>
      <c r="O8" s="189"/>
      <c r="P8" s="194"/>
      <c r="Q8" s="189"/>
      <c r="R8" s="189"/>
      <c r="S8" s="189"/>
      <c r="T8" s="189"/>
      <c r="U8" s="189"/>
      <c r="V8" s="129"/>
      <c r="W8" s="130"/>
      <c r="X8" s="129"/>
      <c r="Y8" s="130"/>
      <c r="Z8" s="69"/>
      <c r="AA8" s="68"/>
      <c r="AB8" s="69"/>
      <c r="AC8" s="69"/>
      <c r="AD8" s="69"/>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194"/>
      <c r="BK8" s="194"/>
      <c r="BL8" s="194"/>
      <c r="BM8" s="194"/>
      <c r="BN8" s="194"/>
      <c r="BO8" s="194"/>
      <c r="BP8" s="194"/>
      <c r="BQ8" s="194"/>
      <c r="BR8" s="194"/>
      <c r="BS8" s="194"/>
      <c r="BT8" s="194"/>
      <c r="BU8" s="194"/>
      <c r="BV8" s="194"/>
      <c r="BW8" s="194"/>
      <c r="BX8" s="194"/>
      <c r="BY8" s="194"/>
      <c r="BZ8" s="194"/>
      <c r="CA8" s="194"/>
      <c r="CB8" s="194"/>
      <c r="CC8" s="194"/>
      <c r="CD8" s="194"/>
      <c r="CE8" s="194"/>
      <c r="CF8" s="194"/>
      <c r="CG8" s="194"/>
      <c r="CH8" s="194"/>
      <c r="CI8" s="194"/>
      <c r="CJ8" s="194"/>
      <c r="CK8" s="194"/>
    </row>
    <row r="9" spans="1:89">
      <c r="A9" s="67" t="s">
        <v>50</v>
      </c>
      <c r="B9" s="67" t="s">
        <v>51</v>
      </c>
      <c r="C9" s="70" t="s">
        <v>52</v>
      </c>
      <c r="D9" s="71">
        <v>0.23443193190633577</v>
      </c>
      <c r="E9" s="71">
        <v>6.47243059850615E-2</v>
      </c>
      <c r="F9" s="71">
        <f t="shared" ref="F9:F37" si="0">(E9-D9)/10</f>
        <v>-1.6970762592127424E-2</v>
      </c>
      <c r="G9" s="90">
        <f>(E9/D9)^(1/10)-1</f>
        <v>-0.12076480621240326</v>
      </c>
      <c r="H9" s="65" t="s">
        <v>14</v>
      </c>
      <c r="I9" s="65"/>
      <c r="J9" s="90">
        <v>0.4992672554544158</v>
      </c>
      <c r="K9" s="91">
        <v>0.15843164007699626</v>
      </c>
      <c r="L9" s="72">
        <f>(K9-J9)/10*100</f>
        <v>-3.408356153774196</v>
      </c>
      <c r="M9" s="90">
        <f>(K9/J9)^(1/10)-1</f>
        <v>-0.10843936793865305</v>
      </c>
      <c r="N9" s="65" t="s">
        <v>14</v>
      </c>
      <c r="O9" s="65"/>
      <c r="P9" s="90">
        <v>0.46955198712754387</v>
      </c>
      <c r="Q9" s="91">
        <v>0.40853143951300469</v>
      </c>
      <c r="R9" s="72">
        <f>(Q9-P9)/10*100</f>
        <v>-0.61020547614539178</v>
      </c>
      <c r="S9" s="90">
        <f>(Q9/P9)^(1/10)-1</f>
        <v>-1.382456540869581E-2</v>
      </c>
      <c r="T9" s="65" t="s">
        <v>14</v>
      </c>
      <c r="U9" s="65"/>
      <c r="V9" s="73">
        <v>82984.725417472175</v>
      </c>
      <c r="W9" s="73">
        <v>93857.438120107981</v>
      </c>
      <c r="X9" s="73">
        <f>V9*J9</f>
        <v>41431.556103819632</v>
      </c>
      <c r="Y9" s="73">
        <f>W9*K9</f>
        <v>14869.987854793895</v>
      </c>
      <c r="CH9" s="74"/>
      <c r="CJ9" s="74"/>
      <c r="CK9" s="74"/>
    </row>
    <row r="10" spans="1:89">
      <c r="A10" s="67" t="s">
        <v>50</v>
      </c>
      <c r="B10" s="67" t="s">
        <v>53</v>
      </c>
      <c r="C10" s="70" t="s">
        <v>52</v>
      </c>
      <c r="D10" s="71">
        <v>0.30907170716748794</v>
      </c>
      <c r="E10" s="71">
        <v>0.10576471458687547</v>
      </c>
      <c r="F10" s="71">
        <f t="shared" si="0"/>
        <v>-2.0330699258061247E-2</v>
      </c>
      <c r="G10" s="90">
        <f t="shared" ref="G10:G37" si="1">(E10/D10)^(1/10)-1</f>
        <v>-0.10168602694803763</v>
      </c>
      <c r="H10" s="65" t="s">
        <v>14</v>
      </c>
      <c r="I10" s="65"/>
      <c r="J10" s="90">
        <v>0.59704788694078248</v>
      </c>
      <c r="K10" s="91">
        <v>0.23962220128281805</v>
      </c>
      <c r="L10" s="72">
        <f t="shared" ref="L10:L37" si="2">(K10-J10)/10*100</f>
        <v>-3.5742568565796438</v>
      </c>
      <c r="M10" s="90">
        <f t="shared" ref="M10:M37" si="3">(K10/J10)^(1/10)-1</f>
        <v>-8.7250111046644041E-2</v>
      </c>
      <c r="N10" s="65" t="s">
        <v>14</v>
      </c>
      <c r="O10" s="65"/>
      <c r="P10" s="90">
        <v>0.51766652881252573</v>
      </c>
      <c r="Q10" s="91">
        <v>0.44138111585931505</v>
      </c>
      <c r="R10" s="72">
        <f t="shared" ref="R10:R37" si="4">(Q10-P10)/10*100</f>
        <v>-0.76285412953210674</v>
      </c>
      <c r="S10" s="90">
        <f t="shared" ref="S10:S37" si="5">(Q10/P10)^(1/10)-1</f>
        <v>-1.5815850624695371E-2</v>
      </c>
      <c r="T10" s="65" t="s">
        <v>14</v>
      </c>
      <c r="U10" s="65"/>
      <c r="V10" s="73">
        <v>1279.2099642845333</v>
      </c>
      <c r="W10" s="73">
        <v>1139.6968742624256</v>
      </c>
      <c r="X10" s="73">
        <f t="shared" ref="X10:X37" si="6">V10*J10</f>
        <v>763.74960612967436</v>
      </c>
      <c r="Y10" s="73">
        <f t="shared" ref="Y10:Y37" si="7">W10*K10</f>
        <v>273.09667380590952</v>
      </c>
      <c r="BZ10" s="74"/>
      <c r="CJ10" s="74"/>
    </row>
    <row r="11" spans="1:89">
      <c r="A11" s="67" t="s">
        <v>50</v>
      </c>
      <c r="B11" s="67" t="s">
        <v>54</v>
      </c>
      <c r="C11" s="70" t="s">
        <v>52</v>
      </c>
      <c r="D11" s="71">
        <v>0.31154110158923132</v>
      </c>
      <c r="E11" s="71">
        <v>0.15996868462421335</v>
      </c>
      <c r="F11" s="71">
        <f t="shared" si="0"/>
        <v>-1.5157241696501797E-2</v>
      </c>
      <c r="G11" s="90">
        <f t="shared" si="1"/>
        <v>-6.4482400196326672E-2</v>
      </c>
      <c r="H11" s="65" t="s">
        <v>14</v>
      </c>
      <c r="I11" s="65"/>
      <c r="J11" s="90">
        <v>0.60652066316793141</v>
      </c>
      <c r="K11" s="91">
        <v>0.35837931101295689</v>
      </c>
      <c r="L11" s="72">
        <f t="shared" si="2"/>
        <v>-2.481413521549745</v>
      </c>
      <c r="M11" s="90">
        <f t="shared" si="3"/>
        <v>-5.1254491480139941E-2</v>
      </c>
      <c r="N11" s="65" t="s">
        <v>14</v>
      </c>
      <c r="O11" s="65"/>
      <c r="P11" s="90">
        <v>0.51365290666605523</v>
      </c>
      <c r="Q11" s="91">
        <v>0.44636696290325178</v>
      </c>
      <c r="R11" s="72">
        <f t="shared" si="4"/>
        <v>-0.67285943762803446</v>
      </c>
      <c r="S11" s="90">
        <f t="shared" si="5"/>
        <v>-1.3942525785258786E-2</v>
      </c>
      <c r="T11" s="65" t="s">
        <v>14</v>
      </c>
      <c r="U11" s="65"/>
      <c r="V11" s="73">
        <v>31000.174424826244</v>
      </c>
      <c r="W11" s="73">
        <v>32233.811048554573</v>
      </c>
      <c r="X11" s="73">
        <f t="shared" si="6"/>
        <v>18802.246350467161</v>
      </c>
      <c r="Y11" s="73">
        <f t="shared" si="7"/>
        <v>11551.930994902825</v>
      </c>
      <c r="CJ11" s="74"/>
    </row>
    <row r="12" spans="1:89">
      <c r="A12" s="67" t="s">
        <v>50</v>
      </c>
      <c r="B12" s="67" t="s">
        <v>55</v>
      </c>
      <c r="C12" s="70" t="s">
        <v>52</v>
      </c>
      <c r="D12" s="71">
        <v>0.44552157701815548</v>
      </c>
      <c r="E12" s="71">
        <v>0.24602019497015334</v>
      </c>
      <c r="F12" s="71">
        <f t="shared" si="0"/>
        <v>-1.9950138204800214E-2</v>
      </c>
      <c r="G12" s="90">
        <f t="shared" si="1"/>
        <v>-5.7654411871403743E-2</v>
      </c>
      <c r="H12" s="65" t="s">
        <v>14</v>
      </c>
      <c r="I12" s="65"/>
      <c r="J12" s="90">
        <v>0.77136859932114121</v>
      </c>
      <c r="K12" s="91">
        <v>0.52172637677716771</v>
      </c>
      <c r="L12" s="72">
        <f t="shared" si="2"/>
        <v>-2.4964222254397352</v>
      </c>
      <c r="M12" s="90">
        <f t="shared" si="3"/>
        <v>-3.8347679729511364E-2</v>
      </c>
      <c r="N12" s="65" t="s">
        <v>14</v>
      </c>
      <c r="O12" s="65"/>
      <c r="P12" s="90">
        <v>0.5775728716598596</v>
      </c>
      <c r="Q12" s="91">
        <v>0.47155023384073541</v>
      </c>
      <c r="R12" s="72">
        <f t="shared" si="4"/>
        <v>-1.060226378191242</v>
      </c>
      <c r="S12" s="90">
        <f t="shared" si="5"/>
        <v>-2.00766240926471E-2</v>
      </c>
      <c r="T12" s="65" t="s">
        <v>14</v>
      </c>
      <c r="U12" s="65"/>
      <c r="V12" s="73">
        <v>92607.119291362382</v>
      </c>
      <c r="W12" s="73">
        <v>115712.76574218595</v>
      </c>
      <c r="X12" s="73">
        <f t="shared" si="6"/>
        <v>71434.223894944036</v>
      </c>
      <c r="Y12" s="73">
        <f t="shared" si="7"/>
        <v>60370.402017535853</v>
      </c>
      <c r="BO12" s="74"/>
      <c r="BP12" s="74"/>
      <c r="BW12" s="74"/>
      <c r="BY12" s="74"/>
      <c r="BZ12" s="74"/>
      <c r="CA12" s="74"/>
      <c r="CD12" s="74"/>
      <c r="CE12" s="74"/>
      <c r="CG12" s="74"/>
      <c r="CH12" s="74"/>
      <c r="CI12" s="74"/>
      <c r="CJ12" s="74"/>
      <c r="CK12" s="74"/>
    </row>
    <row r="13" spans="1:89">
      <c r="A13" s="67" t="s">
        <v>50</v>
      </c>
      <c r="B13" s="67" t="s">
        <v>56</v>
      </c>
      <c r="C13" s="70" t="s">
        <v>52</v>
      </c>
      <c r="D13" s="71">
        <v>0.35324562646183716</v>
      </c>
      <c r="E13" s="71">
        <v>0.15053639815490091</v>
      </c>
      <c r="F13" s="71">
        <f t="shared" si="0"/>
        <v>-2.0270922830693625E-2</v>
      </c>
      <c r="G13" s="90">
        <f t="shared" si="1"/>
        <v>-8.1759439070450468E-2</v>
      </c>
      <c r="H13" s="65" t="s">
        <v>14</v>
      </c>
      <c r="I13" s="65"/>
      <c r="J13" s="90">
        <v>0.69993608981809452</v>
      </c>
      <c r="K13" s="91">
        <v>0.3634151912615321</v>
      </c>
      <c r="L13" s="72">
        <f t="shared" si="2"/>
        <v>-3.3652089855656242</v>
      </c>
      <c r="M13" s="90">
        <f t="shared" si="3"/>
        <v>-6.344245043847252E-2</v>
      </c>
      <c r="N13" s="65" t="s">
        <v>14</v>
      </c>
      <c r="O13" s="65"/>
      <c r="P13" s="90">
        <v>0.50468268689165852</v>
      </c>
      <c r="Q13" s="91">
        <v>0.41422703776454822</v>
      </c>
      <c r="R13" s="72">
        <f t="shared" si="4"/>
        <v>-0.90455649127110294</v>
      </c>
      <c r="S13" s="90">
        <f t="shared" si="5"/>
        <v>-1.9557782263944556E-2</v>
      </c>
      <c r="T13" s="65" t="s">
        <v>14</v>
      </c>
      <c r="U13" s="65"/>
      <c r="V13" s="73">
        <v>25879.629762217224</v>
      </c>
      <c r="W13" s="73">
        <v>29909.984824208539</v>
      </c>
      <c r="X13" s="73">
        <f t="shared" si="6"/>
        <v>18114.086861706306</v>
      </c>
      <c r="Y13" s="73">
        <f t="shared" si="7"/>
        <v>10869.742855519269</v>
      </c>
      <c r="BO13" s="74"/>
      <c r="BP13" s="74"/>
      <c r="BW13" s="74"/>
      <c r="BY13" s="74"/>
      <c r="BZ13" s="74"/>
      <c r="CA13" s="74"/>
      <c r="CD13" s="74"/>
      <c r="CE13" s="74"/>
      <c r="CG13" s="74"/>
      <c r="CH13" s="74"/>
      <c r="CI13" s="74"/>
      <c r="CJ13" s="74"/>
      <c r="CK13" s="74"/>
    </row>
    <row r="14" spans="1:89">
      <c r="A14" s="67" t="s">
        <v>50</v>
      </c>
      <c r="B14" s="67" t="s">
        <v>57</v>
      </c>
      <c r="C14" s="70" t="s">
        <v>52</v>
      </c>
      <c r="D14" s="71">
        <v>5.1049117051712709E-2</v>
      </c>
      <c r="E14" s="71">
        <v>1.6202845252673587E-2</v>
      </c>
      <c r="F14" s="71">
        <f t="shared" si="0"/>
        <v>-3.4846271799039126E-3</v>
      </c>
      <c r="G14" s="90">
        <f t="shared" si="1"/>
        <v>-0.10842002638645099</v>
      </c>
      <c r="H14" s="65" t="s">
        <v>14</v>
      </c>
      <c r="I14" s="65"/>
      <c r="J14" s="90">
        <v>0.11505525657975127</v>
      </c>
      <c r="K14" s="91">
        <v>3.8298749858698175E-2</v>
      </c>
      <c r="L14" s="72">
        <f t="shared" si="2"/>
        <v>-0.76756506721053097</v>
      </c>
      <c r="M14" s="90">
        <f t="shared" si="3"/>
        <v>-0.10416543918869181</v>
      </c>
      <c r="N14" s="65" t="s">
        <v>14</v>
      </c>
      <c r="O14" s="65"/>
      <c r="P14" s="90">
        <v>0.44369217512741538</v>
      </c>
      <c r="Q14" s="91">
        <v>0.42306459903922139</v>
      </c>
      <c r="R14" s="72">
        <f t="shared" si="4"/>
        <v>-0.20627576088193986</v>
      </c>
      <c r="S14" s="90">
        <f t="shared" si="5"/>
        <v>-4.7493001318302808E-3</v>
      </c>
      <c r="T14" s="65"/>
      <c r="U14" s="65"/>
      <c r="V14" s="73">
        <v>12603.333845045101</v>
      </c>
      <c r="W14" s="73">
        <v>19645.505347789818</v>
      </c>
      <c r="X14" s="73">
        <f t="shared" si="6"/>
        <v>1450.0798093019273</v>
      </c>
      <c r="Y14" s="73">
        <f t="shared" si="7"/>
        <v>752.39829516271959</v>
      </c>
      <c r="BO14" s="74"/>
      <c r="BP14" s="74"/>
      <c r="BQ14" s="74"/>
      <c r="BU14" s="74"/>
      <c r="BV14" s="74"/>
      <c r="BW14" s="74"/>
      <c r="BX14" s="74"/>
      <c r="BY14" s="74"/>
      <c r="BZ14" s="74"/>
      <c r="CA14" s="74"/>
      <c r="CB14" s="74"/>
      <c r="CC14" s="74"/>
      <c r="CD14" s="74"/>
      <c r="CE14" s="74"/>
      <c r="CF14" s="74"/>
      <c r="CG14" s="74"/>
      <c r="CI14" s="74"/>
      <c r="CK14" s="74"/>
    </row>
    <row r="15" spans="1:89">
      <c r="A15" s="67" t="s">
        <v>50</v>
      </c>
      <c r="B15" s="67" t="s">
        <v>58</v>
      </c>
      <c r="C15" s="70" t="s">
        <v>52</v>
      </c>
      <c r="D15" s="71">
        <v>8.673862755942531E-2</v>
      </c>
      <c r="E15" s="71">
        <v>2.0848961471265512E-2</v>
      </c>
      <c r="F15" s="71">
        <f t="shared" si="0"/>
        <v>-6.5889666088159802E-3</v>
      </c>
      <c r="G15" s="90">
        <f t="shared" si="1"/>
        <v>-0.1328640572971489</v>
      </c>
      <c r="H15" s="65" t="s">
        <v>14</v>
      </c>
      <c r="I15" s="65"/>
      <c r="J15" s="90">
        <v>0.20424042356789665</v>
      </c>
      <c r="K15" s="91">
        <v>5.6094944167183781E-2</v>
      </c>
      <c r="L15" s="72">
        <f t="shared" si="2"/>
        <v>-1.4814547940071288</v>
      </c>
      <c r="M15" s="90">
        <f t="shared" si="3"/>
        <v>-0.12122397117673078</v>
      </c>
      <c r="N15" s="65" t="s">
        <v>14</v>
      </c>
      <c r="O15" s="65"/>
      <c r="P15" s="90">
        <v>0.42468883507084182</v>
      </c>
      <c r="Q15" s="91">
        <v>0.37167273772709097</v>
      </c>
      <c r="R15" s="72">
        <f t="shared" si="4"/>
        <v>-0.53016097343750845</v>
      </c>
      <c r="S15" s="90">
        <f t="shared" si="5"/>
        <v>-1.3245793852621257E-2</v>
      </c>
      <c r="T15" s="65" t="s">
        <v>14</v>
      </c>
      <c r="U15" s="65"/>
      <c r="V15" s="73">
        <v>1531.3180471188925</v>
      </c>
      <c r="W15" s="73">
        <v>1564.2590566767349</v>
      </c>
      <c r="X15" s="73">
        <f t="shared" si="6"/>
        <v>312.75704656072691</v>
      </c>
      <c r="Y15" s="73">
        <f t="shared" si="7"/>
        <v>87.747024447293015</v>
      </c>
      <c r="CH15" s="74"/>
      <c r="CJ15" s="74"/>
    </row>
    <row r="16" spans="1:89">
      <c r="A16" s="67" t="s">
        <v>50</v>
      </c>
      <c r="B16" s="67" t="s">
        <v>59</v>
      </c>
      <c r="C16" s="70" t="s">
        <v>52</v>
      </c>
      <c r="D16" s="71">
        <v>0.18487500586530989</v>
      </c>
      <c r="E16" s="71">
        <v>9.0160645532398609E-2</v>
      </c>
      <c r="F16" s="71">
        <f t="shared" si="0"/>
        <v>-9.4714360332911283E-3</v>
      </c>
      <c r="G16" s="90">
        <f t="shared" si="1"/>
        <v>-6.9291069452534826E-2</v>
      </c>
      <c r="H16" s="65" t="s">
        <v>14</v>
      </c>
      <c r="I16" s="65"/>
      <c r="J16" s="90">
        <v>0.38483889097001273</v>
      </c>
      <c r="K16" s="91">
        <v>0.21353141159486422</v>
      </c>
      <c r="L16" s="72">
        <f t="shared" si="2"/>
        <v>-1.7130747937514852</v>
      </c>
      <c r="M16" s="90">
        <f t="shared" si="3"/>
        <v>-5.7202805178216742E-2</v>
      </c>
      <c r="N16" s="65" t="s">
        <v>14</v>
      </c>
      <c r="O16" s="65"/>
      <c r="P16" s="90">
        <v>0.48039584928466994</v>
      </c>
      <c r="Q16" s="91">
        <v>0.42223598326349088</v>
      </c>
      <c r="R16" s="72">
        <f t="shared" si="4"/>
        <v>-0.58159866021179063</v>
      </c>
      <c r="S16" s="90">
        <f t="shared" si="5"/>
        <v>-1.2821701571357424E-2</v>
      </c>
      <c r="T16" s="65" t="s">
        <v>14</v>
      </c>
      <c r="U16" s="65"/>
      <c r="V16" s="73">
        <v>56408.497029724575</v>
      </c>
      <c r="W16" s="73">
        <v>63345.06759752865</v>
      </c>
      <c r="X16" s="73">
        <f t="shared" si="6"/>
        <v>21708.183438204462</v>
      </c>
      <c r="Y16" s="73">
        <f t="shared" si="7"/>
        <v>13526.161701672387</v>
      </c>
      <c r="CJ16" s="74"/>
    </row>
    <row r="17" spans="1:89">
      <c r="A17" s="67" t="s">
        <v>50</v>
      </c>
      <c r="B17" s="67" t="s">
        <v>60</v>
      </c>
      <c r="C17" s="70" t="s">
        <v>52</v>
      </c>
      <c r="D17" s="71">
        <v>0.18164986636600955</v>
      </c>
      <c r="E17" s="71">
        <v>4.6364261747140263E-2</v>
      </c>
      <c r="F17" s="71">
        <f t="shared" si="0"/>
        <v>-1.352856046188693E-2</v>
      </c>
      <c r="G17" s="90">
        <f t="shared" si="1"/>
        <v>-0.12764184235045228</v>
      </c>
      <c r="H17" s="65" t="s">
        <v>14</v>
      </c>
      <c r="I17" s="65"/>
      <c r="J17" s="90">
        <v>0.38467889102276809</v>
      </c>
      <c r="K17" s="91">
        <v>0.10950122383204065</v>
      </c>
      <c r="L17" s="72">
        <f t="shared" si="2"/>
        <v>-2.7517766719072743</v>
      </c>
      <c r="M17" s="90">
        <f t="shared" si="3"/>
        <v>-0.11807417144833687</v>
      </c>
      <c r="N17" s="65" t="s">
        <v>14</v>
      </c>
      <c r="O17" s="65"/>
      <c r="P17" s="90">
        <v>0.4722116825361708</v>
      </c>
      <c r="Q17" s="91">
        <v>0.42341318320109822</v>
      </c>
      <c r="R17" s="72">
        <f t="shared" si="4"/>
        <v>-0.48798499335072582</v>
      </c>
      <c r="S17" s="90">
        <f t="shared" si="5"/>
        <v>-1.0848611745307268E-2</v>
      </c>
      <c r="T17" s="65" t="s">
        <v>14</v>
      </c>
      <c r="U17" s="65"/>
      <c r="V17" s="73">
        <v>22663.508095259942</v>
      </c>
      <c r="W17" s="73">
        <v>30260.896714540013</v>
      </c>
      <c r="X17" s="73">
        <f t="shared" si="6"/>
        <v>8718.1731607701222</v>
      </c>
      <c r="Y17" s="73">
        <f t="shared" si="7"/>
        <v>3313.6052244971097</v>
      </c>
      <c r="BO17" s="74"/>
      <c r="BP17" s="74"/>
      <c r="BR17" s="74"/>
      <c r="BV17" s="74"/>
      <c r="BW17" s="74"/>
      <c r="BX17" s="74"/>
      <c r="BY17" s="74"/>
      <c r="CC17" s="74"/>
      <c r="CF17" s="74"/>
      <c r="CG17" s="74"/>
    </row>
    <row r="18" spans="1:89">
      <c r="A18" s="67" t="s">
        <v>50</v>
      </c>
      <c r="B18" s="67" t="s">
        <v>61</v>
      </c>
      <c r="C18" s="70" t="s">
        <v>52</v>
      </c>
      <c r="D18" s="71">
        <v>0.1290852766009751</v>
      </c>
      <c r="E18" s="71">
        <v>3.0697883257573003E-2</v>
      </c>
      <c r="F18" s="71">
        <f t="shared" si="0"/>
        <v>-9.8387393343402109E-3</v>
      </c>
      <c r="G18" s="90">
        <f t="shared" si="1"/>
        <v>-0.13379004210005474</v>
      </c>
      <c r="H18" s="65" t="s">
        <v>14</v>
      </c>
      <c r="I18" s="65"/>
      <c r="J18" s="90">
        <v>0.31075328709034339</v>
      </c>
      <c r="K18" s="91">
        <v>8.2071620181949051E-2</v>
      </c>
      <c r="L18" s="72">
        <f t="shared" si="2"/>
        <v>-2.2868166690839433</v>
      </c>
      <c r="M18" s="90">
        <f t="shared" si="3"/>
        <v>-0.12465807938348494</v>
      </c>
      <c r="N18" s="65" t="s">
        <v>14</v>
      </c>
      <c r="O18" s="65"/>
      <c r="P18" s="90">
        <v>0.41539472618176021</v>
      </c>
      <c r="Q18" s="91">
        <v>0.37403773910539584</v>
      </c>
      <c r="R18" s="72">
        <f t="shared" si="4"/>
        <v>-0.41356987076364377</v>
      </c>
      <c r="S18" s="90">
        <f t="shared" si="5"/>
        <v>-1.0432452166963535E-2</v>
      </c>
      <c r="T18" s="65" t="s">
        <v>14</v>
      </c>
      <c r="U18" s="65"/>
      <c r="V18" s="73">
        <v>6668.0391182981293</v>
      </c>
      <c r="W18" s="73">
        <v>6992.9810479544394</v>
      </c>
      <c r="X18" s="73">
        <f t="shared" si="6"/>
        <v>2072.1150744581387</v>
      </c>
      <c r="Y18" s="73">
        <f t="shared" si="7"/>
        <v>573.9252845072848</v>
      </c>
      <c r="BV18" s="74"/>
      <c r="BW18" s="74"/>
    </row>
    <row r="19" spans="1:89">
      <c r="A19" s="67" t="s">
        <v>50</v>
      </c>
      <c r="B19" s="67" t="s">
        <v>62</v>
      </c>
      <c r="C19" s="70" t="s">
        <v>52</v>
      </c>
      <c r="D19" s="71">
        <v>0.18913295149226605</v>
      </c>
      <c r="E19" s="71">
        <v>6.3385181257698306E-2</v>
      </c>
      <c r="F19" s="71">
        <f t="shared" si="0"/>
        <v>-1.2574777023456774E-2</v>
      </c>
      <c r="G19" s="90">
        <f t="shared" si="1"/>
        <v>-0.1035582935029975</v>
      </c>
      <c r="H19" s="65" t="s">
        <v>14</v>
      </c>
      <c r="I19" s="65"/>
      <c r="J19" s="90">
        <v>0.40784402194670216</v>
      </c>
      <c r="K19" s="91">
        <v>0.15196414150556994</v>
      </c>
      <c r="L19" s="72">
        <f t="shared" si="2"/>
        <v>-2.5587988044113219</v>
      </c>
      <c r="M19" s="90">
        <f t="shared" si="3"/>
        <v>-9.4007292446199875E-2</v>
      </c>
      <c r="N19" s="65" t="s">
        <v>14</v>
      </c>
      <c r="O19" s="65"/>
      <c r="P19" s="90">
        <v>0.46373844243077417</v>
      </c>
      <c r="Q19" s="91">
        <v>0.417106171427784</v>
      </c>
      <c r="R19" s="72">
        <f t="shared" si="4"/>
        <v>-0.46632271002990161</v>
      </c>
      <c r="S19" s="90">
        <f t="shared" si="5"/>
        <v>-1.0542028624695665E-2</v>
      </c>
      <c r="T19" s="65" t="s">
        <v>14</v>
      </c>
      <c r="U19" s="65"/>
      <c r="V19" s="73">
        <v>10896.012781209631</v>
      </c>
      <c r="W19" s="73">
        <v>12646.295793153313</v>
      </c>
      <c r="X19" s="73">
        <f t="shared" si="6"/>
        <v>4443.8736758712075</v>
      </c>
      <c r="Y19" s="73">
        <f t="shared" si="7"/>
        <v>1921.783483432044</v>
      </c>
      <c r="BP19" s="74"/>
      <c r="BX19" s="74"/>
      <c r="BY19" s="74"/>
      <c r="CC19" s="74"/>
      <c r="CF19" s="74"/>
      <c r="CG19" s="74"/>
      <c r="CI19" s="74"/>
    </row>
    <row r="20" spans="1:89">
      <c r="A20" s="67" t="s">
        <v>50</v>
      </c>
      <c r="B20" s="67" t="s">
        <v>63</v>
      </c>
      <c r="C20" s="70" t="s">
        <v>52</v>
      </c>
      <c r="D20" s="71">
        <v>0.42538918463361186</v>
      </c>
      <c r="E20" s="71">
        <v>0.20481600615396386</v>
      </c>
      <c r="F20" s="71">
        <f t="shared" si="0"/>
        <v>-2.2057317847964799E-2</v>
      </c>
      <c r="G20" s="90">
        <f t="shared" si="1"/>
        <v>-7.0482126945227153E-2</v>
      </c>
      <c r="H20" s="65" t="s">
        <v>14</v>
      </c>
      <c r="I20" s="65"/>
      <c r="J20" s="90">
        <v>0.74688316394513898</v>
      </c>
      <c r="K20" s="91">
        <v>0.45843746048779971</v>
      </c>
      <c r="L20" s="72">
        <f t="shared" si="2"/>
        <v>-2.8844570345733929</v>
      </c>
      <c r="M20" s="90">
        <f t="shared" si="3"/>
        <v>-4.7636499080352501E-2</v>
      </c>
      <c r="N20" s="65" t="s">
        <v>14</v>
      </c>
      <c r="O20" s="65"/>
      <c r="P20" s="90">
        <v>0.56955251526443285</v>
      </c>
      <c r="Q20" s="91">
        <v>0.44676978608168172</v>
      </c>
      <c r="R20" s="72">
        <f t="shared" si="4"/>
        <v>-1.2278272918275113</v>
      </c>
      <c r="S20" s="90">
        <f t="shared" si="5"/>
        <v>-2.3988348821446626E-2</v>
      </c>
      <c r="T20" s="65" t="s">
        <v>14</v>
      </c>
      <c r="U20" s="65"/>
      <c r="V20" s="73">
        <v>31336.33915300385</v>
      </c>
      <c r="W20" s="73">
        <v>35450.077819406499</v>
      </c>
      <c r="X20" s="73">
        <f t="shared" si="6"/>
        <v>23404.584133053453</v>
      </c>
      <c r="Y20" s="73">
        <f t="shared" si="7"/>
        <v>16251.643649623591</v>
      </c>
      <c r="BP20" s="74"/>
      <c r="BX20" s="74"/>
      <c r="BY20" s="74"/>
      <c r="CC20" s="74"/>
      <c r="CF20" s="74"/>
      <c r="CG20" s="74"/>
      <c r="CI20" s="74"/>
    </row>
    <row r="21" spans="1:89">
      <c r="A21" s="67" t="s">
        <v>50</v>
      </c>
      <c r="B21" s="67" t="s">
        <v>64</v>
      </c>
      <c r="C21" s="70" t="s">
        <v>52</v>
      </c>
      <c r="D21" s="71">
        <v>0.22354494338545869</v>
      </c>
      <c r="E21" s="71">
        <v>6.7919015616351316E-2</v>
      </c>
      <c r="F21" s="71">
        <f t="shared" si="0"/>
        <v>-1.5562592776910739E-2</v>
      </c>
      <c r="G21" s="90">
        <f t="shared" si="1"/>
        <v>-0.11230729021654651</v>
      </c>
      <c r="H21" s="65" t="s">
        <v>14</v>
      </c>
      <c r="I21" s="65"/>
      <c r="J21" s="90">
        <v>0.48062356102926435</v>
      </c>
      <c r="K21" s="91">
        <v>0.17071933827749405</v>
      </c>
      <c r="L21" s="72">
        <f t="shared" si="2"/>
        <v>-3.0990422275177032</v>
      </c>
      <c r="M21" s="90">
        <f t="shared" si="3"/>
        <v>-9.8329697005732575E-2</v>
      </c>
      <c r="N21" s="65" t="s">
        <v>14</v>
      </c>
      <c r="O21" s="65"/>
      <c r="P21" s="90">
        <v>0.46511440867928533</v>
      </c>
      <c r="Q21" s="91">
        <v>0.39784019960265421</v>
      </c>
      <c r="R21" s="72">
        <f t="shared" si="4"/>
        <v>-0.6727420907663112</v>
      </c>
      <c r="S21" s="90">
        <f t="shared" si="5"/>
        <v>-1.5501889287466986E-2</v>
      </c>
      <c r="T21" s="65" t="s">
        <v>14</v>
      </c>
      <c r="U21" s="65"/>
      <c r="V21" s="73">
        <v>64619.022857353717</v>
      </c>
      <c r="W21" s="73">
        <v>64440.261723919371</v>
      </c>
      <c r="X21" s="73">
        <f t="shared" si="6"/>
        <v>31057.424875932771</v>
      </c>
      <c r="Y21" s="73">
        <f t="shared" si="7"/>
        <v>11001.198839936043</v>
      </c>
      <c r="CJ21" s="74"/>
    </row>
    <row r="22" spans="1:89">
      <c r="A22" s="67" t="s">
        <v>50</v>
      </c>
      <c r="B22" s="67" t="s">
        <v>65</v>
      </c>
      <c r="C22" s="70" t="s">
        <v>52</v>
      </c>
      <c r="D22" s="71">
        <v>5.2459664272292678E-2</v>
      </c>
      <c r="E22" s="71">
        <v>4.0255593929368096E-3</v>
      </c>
      <c r="F22" s="71">
        <f t="shared" si="0"/>
        <v>-4.8434104879355871E-3</v>
      </c>
      <c r="G22" s="90">
        <f t="shared" si="1"/>
        <v>-0.22642919089502844</v>
      </c>
      <c r="H22" s="65" t="s">
        <v>14</v>
      </c>
      <c r="I22" s="65"/>
      <c r="J22" s="90">
        <v>0.13238192138386196</v>
      </c>
      <c r="K22" s="91">
        <v>1.0776211772425203E-2</v>
      </c>
      <c r="L22" s="72">
        <f t="shared" si="2"/>
        <v>-1.2160570961143675</v>
      </c>
      <c r="M22" s="90">
        <f t="shared" si="3"/>
        <v>-0.22184924397126771</v>
      </c>
      <c r="N22" s="65" t="s">
        <v>14</v>
      </c>
      <c r="O22" s="65"/>
      <c r="P22" s="90">
        <v>0.39627513880976051</v>
      </c>
      <c r="Q22" s="91">
        <v>0.37355978872256834</v>
      </c>
      <c r="R22" s="72">
        <f t="shared" si="4"/>
        <v>-0.22715350087192165</v>
      </c>
      <c r="S22" s="90">
        <f t="shared" si="5"/>
        <v>-5.8856807479495954E-3</v>
      </c>
      <c r="T22" s="65" t="s">
        <v>66</v>
      </c>
      <c r="U22" s="65"/>
      <c r="V22" s="73">
        <v>29553.357549529414</v>
      </c>
      <c r="W22" s="73">
        <v>38056.844949951075</v>
      </c>
      <c r="X22" s="73">
        <f t="shared" si="6"/>
        <v>3912.330255750966</v>
      </c>
      <c r="Y22" s="73">
        <f t="shared" si="7"/>
        <v>410.10862057102338</v>
      </c>
      <c r="BT22" s="74"/>
      <c r="CJ22" s="74"/>
    </row>
    <row r="23" spans="1:89">
      <c r="A23" s="67" t="s">
        <v>50</v>
      </c>
      <c r="B23" s="67" t="s">
        <v>67</v>
      </c>
      <c r="C23" s="70" t="s">
        <v>52</v>
      </c>
      <c r="D23" s="71">
        <v>0.35779967298158527</v>
      </c>
      <c r="E23" s="71">
        <v>0.17963967484677079</v>
      </c>
      <c r="F23" s="71">
        <f t="shared" si="0"/>
        <v>-1.7815999813481448E-2</v>
      </c>
      <c r="G23" s="90">
        <f t="shared" si="1"/>
        <v>-6.6581869858936438E-2</v>
      </c>
      <c r="H23" s="65" t="s">
        <v>14</v>
      </c>
      <c r="I23" s="65"/>
      <c r="J23" s="90">
        <v>0.67741543554227168</v>
      </c>
      <c r="K23" s="91">
        <v>0.40649395234227048</v>
      </c>
      <c r="L23" s="72">
        <f t="shared" si="2"/>
        <v>-2.7092148320000122</v>
      </c>
      <c r="M23" s="90">
        <f t="shared" si="3"/>
        <v>-4.9789336110860227E-2</v>
      </c>
      <c r="N23" s="65" t="s">
        <v>14</v>
      </c>
      <c r="O23" s="65"/>
      <c r="P23" s="90">
        <v>0.52818352551291692</v>
      </c>
      <c r="Q23" s="91">
        <v>0.44192459398636569</v>
      </c>
      <c r="R23" s="72">
        <f t="shared" si="4"/>
        <v>-0.86258931526551241</v>
      </c>
      <c r="S23" s="90">
        <f t="shared" si="5"/>
        <v>-1.7672432426032225E-2</v>
      </c>
      <c r="T23" s="65" t="s">
        <v>14</v>
      </c>
      <c r="U23" s="65"/>
      <c r="V23" s="73">
        <v>72700.337524183153</v>
      </c>
      <c r="W23" s="73">
        <v>85682.802057764871</v>
      </c>
      <c r="X23" s="73">
        <f t="shared" si="6"/>
        <v>49248.330808014689</v>
      </c>
      <c r="Y23" s="73">
        <f t="shared" si="7"/>
        <v>34829.540856221269</v>
      </c>
    </row>
    <row r="24" spans="1:89">
      <c r="A24" s="67" t="s">
        <v>50</v>
      </c>
      <c r="B24" s="67" t="s">
        <v>68</v>
      </c>
      <c r="C24" s="70" t="s">
        <v>52</v>
      </c>
      <c r="D24" s="71">
        <v>0.18197428800571527</v>
      </c>
      <c r="E24" s="71">
        <v>6.9345328464628569E-2</v>
      </c>
      <c r="F24" s="71">
        <f t="shared" si="0"/>
        <v>-1.1262895954108671E-2</v>
      </c>
      <c r="G24" s="90">
        <f t="shared" si="1"/>
        <v>-9.1968910984569052E-2</v>
      </c>
      <c r="H24" s="65" t="s">
        <v>14</v>
      </c>
      <c r="I24" s="65"/>
      <c r="J24" s="90">
        <v>0.39416931829308016</v>
      </c>
      <c r="K24" s="91">
        <v>0.1678892585726687</v>
      </c>
      <c r="L24" s="72">
        <f t="shared" si="2"/>
        <v>-2.2628005972041145</v>
      </c>
      <c r="M24" s="90">
        <f t="shared" si="3"/>
        <v>-8.1806932410154576E-2</v>
      </c>
      <c r="N24" s="65" t="s">
        <v>14</v>
      </c>
      <c r="O24" s="65"/>
      <c r="P24" s="90">
        <v>0.46166527824575726</v>
      </c>
      <c r="Q24" s="91">
        <v>0.41304207936932086</v>
      </c>
      <c r="R24" s="72">
        <f t="shared" si="4"/>
        <v>-0.48623198876436402</v>
      </c>
      <c r="S24" s="90">
        <f t="shared" si="5"/>
        <v>-1.1067365822188591E-2</v>
      </c>
      <c r="T24" s="65" t="s">
        <v>14</v>
      </c>
      <c r="U24" s="65"/>
      <c r="V24" s="73">
        <v>109507.48026827764</v>
      </c>
      <c r="W24" s="73">
        <v>128338.23848229105</v>
      </c>
      <c r="X24" s="73">
        <f t="shared" si="6"/>
        <v>43164.488845339925</v>
      </c>
      <c r="Y24" s="73">
        <f t="shared" si="7"/>
        <v>21546.611705314182</v>
      </c>
      <c r="CJ24" s="74"/>
    </row>
    <row r="25" spans="1:89">
      <c r="A25" s="67" t="s">
        <v>50</v>
      </c>
      <c r="B25" s="67" t="s">
        <v>69</v>
      </c>
      <c r="C25" s="70" t="s">
        <v>52</v>
      </c>
      <c r="D25" s="71">
        <v>0.20680050928153559</v>
      </c>
      <c r="E25" s="71">
        <v>8.3365385578638915E-2</v>
      </c>
      <c r="F25" s="71">
        <f t="shared" si="0"/>
        <v>-1.2343512370289668E-2</v>
      </c>
      <c r="G25" s="90">
        <f t="shared" si="1"/>
        <v>-8.6847282432264916E-2</v>
      </c>
      <c r="H25" s="65" t="s">
        <v>14</v>
      </c>
      <c r="I25" s="65"/>
      <c r="J25" s="90">
        <v>0.45123326008074538</v>
      </c>
      <c r="K25" s="91">
        <v>0.20687612094070135</v>
      </c>
      <c r="L25" s="72">
        <f t="shared" si="2"/>
        <v>-2.4435713914004404</v>
      </c>
      <c r="M25" s="90">
        <f t="shared" si="3"/>
        <v>-7.5023016759358963E-2</v>
      </c>
      <c r="N25" s="65" t="s">
        <v>14</v>
      </c>
      <c r="O25" s="65"/>
      <c r="P25" s="90">
        <v>0.45830067855487855</v>
      </c>
      <c r="Q25" s="91">
        <v>0.40297249000784652</v>
      </c>
      <c r="R25" s="72">
        <f t="shared" si="4"/>
        <v>-0.55328188547032031</v>
      </c>
      <c r="S25" s="90">
        <f t="shared" si="5"/>
        <v>-1.2783308003492144E-2</v>
      </c>
      <c r="T25" s="65" t="s">
        <v>14</v>
      </c>
      <c r="U25" s="65"/>
      <c r="V25" s="73">
        <v>2395.3554384988229</v>
      </c>
      <c r="W25" s="73">
        <v>2357.7183574967257</v>
      </c>
      <c r="X25" s="73">
        <f t="shared" si="6"/>
        <v>1080.8640435659672</v>
      </c>
      <c r="Y25" s="73">
        <f t="shared" si="7"/>
        <v>487.75562806960437</v>
      </c>
      <c r="BO25" s="74"/>
      <c r="BP25" s="74"/>
      <c r="BQ25" s="74"/>
      <c r="BV25" s="74"/>
      <c r="BW25" s="74"/>
      <c r="CC25" s="74"/>
      <c r="CI25" s="74"/>
      <c r="CJ25" s="74"/>
      <c r="CK25" s="74"/>
    </row>
    <row r="26" spans="1:89">
      <c r="A26" s="67" t="s">
        <v>50</v>
      </c>
      <c r="B26" s="67" t="s">
        <v>70</v>
      </c>
      <c r="C26" s="70" t="s">
        <v>52</v>
      </c>
      <c r="D26" s="71">
        <v>0.33366714076188714</v>
      </c>
      <c r="E26" s="71">
        <v>0.14531797982792566</v>
      </c>
      <c r="F26" s="71">
        <f t="shared" si="0"/>
        <v>-1.8834916093396149E-2</v>
      </c>
      <c r="G26" s="90">
        <f t="shared" si="1"/>
        <v>-7.9761092494718855E-2</v>
      </c>
      <c r="H26" s="65" t="s">
        <v>14</v>
      </c>
      <c r="I26" s="65"/>
      <c r="J26" s="90">
        <v>0.60480070400763375</v>
      </c>
      <c r="K26" s="91">
        <v>0.32655862446540834</v>
      </c>
      <c r="L26" s="72">
        <f t="shared" si="2"/>
        <v>-2.782420795422254</v>
      </c>
      <c r="M26" s="90">
        <f t="shared" si="3"/>
        <v>-5.976830514705278E-2</v>
      </c>
      <c r="N26" s="65" t="s">
        <v>14</v>
      </c>
      <c r="O26" s="65"/>
      <c r="P26" s="90">
        <v>0.55169767255706736</v>
      </c>
      <c r="Q26" s="91">
        <v>0.44499813797849658</v>
      </c>
      <c r="R26" s="72">
        <f t="shared" si="4"/>
        <v>-1.0669953457857078</v>
      </c>
      <c r="S26" s="90">
        <f t="shared" si="5"/>
        <v>-2.1263681555420022E-2</v>
      </c>
      <c r="T26" s="65" t="s">
        <v>14</v>
      </c>
      <c r="U26" s="65"/>
      <c r="V26" s="73">
        <v>3048.5200544064919</v>
      </c>
      <c r="W26" s="73">
        <v>3093.5368368851646</v>
      </c>
      <c r="X26" s="73">
        <f t="shared" si="6"/>
        <v>1843.7470750864363</v>
      </c>
      <c r="Y26" s="73">
        <f t="shared" si="7"/>
        <v>1010.2211341862896</v>
      </c>
      <c r="CH26" s="74"/>
      <c r="CJ26" s="74"/>
      <c r="CK26" s="74"/>
    </row>
    <row r="27" spans="1:89">
      <c r="A27" s="67" t="s">
        <v>50</v>
      </c>
      <c r="B27" s="67" t="s">
        <v>71</v>
      </c>
      <c r="C27" s="70" t="s">
        <v>52</v>
      </c>
      <c r="D27" s="71">
        <v>0.13871856006848557</v>
      </c>
      <c r="E27" s="71">
        <v>4.3640442884814577E-2</v>
      </c>
      <c r="F27" s="71">
        <f t="shared" si="0"/>
        <v>-9.5078117183670981E-3</v>
      </c>
      <c r="G27" s="90">
        <f t="shared" si="1"/>
        <v>-0.10920974417172302</v>
      </c>
      <c r="H27" s="65" t="s">
        <v>14</v>
      </c>
      <c r="I27" s="65"/>
      <c r="J27" s="90">
        <v>0.30825001202927232</v>
      </c>
      <c r="K27" s="91">
        <v>9.6619363379124121E-2</v>
      </c>
      <c r="L27" s="72">
        <f t="shared" si="2"/>
        <v>-2.116306486501482</v>
      </c>
      <c r="M27" s="90">
        <f t="shared" si="3"/>
        <v>-0.10953653186657497</v>
      </c>
      <c r="N27" s="65" t="s">
        <v>14</v>
      </c>
      <c r="O27" s="65"/>
      <c r="P27" s="90">
        <v>0.45001964202782407</v>
      </c>
      <c r="Q27" s="91">
        <v>0.45167388149282406</v>
      </c>
      <c r="R27" s="72">
        <f t="shared" si="4"/>
        <v>1.6542394649999848E-2</v>
      </c>
      <c r="S27" s="90">
        <f t="shared" si="5"/>
        <v>3.6698607696616925E-4</v>
      </c>
      <c r="T27" s="65"/>
      <c r="U27" s="65"/>
      <c r="V27" s="73">
        <v>1027.0060493732776</v>
      </c>
      <c r="W27" s="73">
        <v>1117.3450861980259</v>
      </c>
      <c r="X27" s="73">
        <f t="shared" si="6"/>
        <v>316.57462707344826</v>
      </c>
      <c r="Y27" s="73">
        <f t="shared" si="7"/>
        <v>107.95717090324582</v>
      </c>
      <c r="Z27" s="93"/>
    </row>
    <row r="28" spans="1:89">
      <c r="A28" s="67" t="s">
        <v>50</v>
      </c>
      <c r="B28" s="67" t="s">
        <v>72</v>
      </c>
      <c r="C28" s="70" t="s">
        <v>52</v>
      </c>
      <c r="D28" s="71">
        <v>0.29357039903567828</v>
      </c>
      <c r="E28" s="71">
        <v>9.7293837200503441E-2</v>
      </c>
      <c r="F28" s="71">
        <f t="shared" si="0"/>
        <v>-1.9627656183517483E-2</v>
      </c>
      <c r="G28" s="90">
        <f t="shared" si="1"/>
        <v>-0.10455831727516907</v>
      </c>
      <c r="H28" s="65" t="s">
        <v>14</v>
      </c>
      <c r="I28" s="65"/>
      <c r="J28" s="90">
        <v>0.56900228828239097</v>
      </c>
      <c r="K28" s="91">
        <v>0.23331280528776266</v>
      </c>
      <c r="L28" s="72">
        <f t="shared" si="2"/>
        <v>-3.3568948299462829</v>
      </c>
      <c r="M28" s="90">
        <f t="shared" si="3"/>
        <v>-8.5292044576110837E-2</v>
      </c>
      <c r="N28" s="65" t="s">
        <v>14</v>
      </c>
      <c r="O28" s="65"/>
      <c r="P28" s="90">
        <v>0.51593887244611891</v>
      </c>
      <c r="Q28" s="91">
        <v>0.4170102754561773</v>
      </c>
      <c r="R28" s="72">
        <f t="shared" si="4"/>
        <v>-0.9892859698994162</v>
      </c>
      <c r="S28" s="90">
        <f t="shared" si="5"/>
        <v>-2.1062758429962525E-2</v>
      </c>
      <c r="T28" s="65" t="s">
        <v>14</v>
      </c>
      <c r="U28" s="65"/>
      <c r="V28" s="73">
        <v>1708.2281097052114</v>
      </c>
      <c r="W28" s="73">
        <v>1585.5502774588033</v>
      </c>
      <c r="X28" s="73">
        <f t="shared" si="6"/>
        <v>971.98570333056853</v>
      </c>
      <c r="Y28" s="73">
        <f t="shared" si="7"/>
        <v>369.92918315870384</v>
      </c>
      <c r="CJ28" s="74"/>
    </row>
    <row r="29" spans="1:89">
      <c r="A29" s="67" t="s">
        <v>50</v>
      </c>
      <c r="B29" s="67" t="s">
        <v>73</v>
      </c>
      <c r="C29" s="70" t="s">
        <v>52</v>
      </c>
      <c r="D29" s="71">
        <v>0.33029083251273011</v>
      </c>
      <c r="E29" s="71">
        <v>0.1539726880862069</v>
      </c>
      <c r="F29" s="71">
        <f t="shared" si="0"/>
        <v>-1.763181444265232E-2</v>
      </c>
      <c r="G29" s="90">
        <f t="shared" si="1"/>
        <v>-7.3480173412021732E-2</v>
      </c>
      <c r="H29" s="65" t="s">
        <v>14</v>
      </c>
      <c r="I29" s="65"/>
      <c r="J29" s="90">
        <v>0.63502448135303713</v>
      </c>
      <c r="K29" s="91">
        <v>0.35526981705930422</v>
      </c>
      <c r="L29" s="72">
        <f t="shared" si="2"/>
        <v>-2.7975466429373292</v>
      </c>
      <c r="M29" s="90">
        <f t="shared" si="3"/>
        <v>-5.6424220781622902E-2</v>
      </c>
      <c r="N29" s="65" t="s">
        <v>14</v>
      </c>
      <c r="O29" s="65"/>
      <c r="P29" s="90">
        <v>0.52012299086325664</v>
      </c>
      <c r="Q29" s="91">
        <v>0.43339647978174489</v>
      </c>
      <c r="R29" s="72">
        <f t="shared" si="4"/>
        <v>-0.86726511081511759</v>
      </c>
      <c r="S29" s="90">
        <f t="shared" si="5"/>
        <v>-1.8075869480803308E-2</v>
      </c>
      <c r="T29" s="65" t="s">
        <v>14</v>
      </c>
      <c r="U29" s="65"/>
      <c r="V29" s="73">
        <v>42484.566536620841</v>
      </c>
      <c r="W29" s="73">
        <v>45207.888235885242</v>
      </c>
      <c r="X29" s="73">
        <f t="shared" si="6"/>
        <v>26978.739830426246</v>
      </c>
      <c r="Y29" s="73">
        <f t="shared" si="7"/>
        <v>16060.998183200421</v>
      </c>
      <c r="CD29" s="74"/>
      <c r="CH29" s="74"/>
    </row>
    <row r="30" spans="1:89">
      <c r="A30" s="67" t="s">
        <v>50</v>
      </c>
      <c r="B30" s="67" t="s">
        <v>74</v>
      </c>
      <c r="C30" s="70" t="s">
        <v>52</v>
      </c>
      <c r="D30" s="71">
        <v>0.10797064673322412</v>
      </c>
      <c r="E30" s="71">
        <v>2.4826608654181442E-2</v>
      </c>
      <c r="F30" s="71">
        <f t="shared" si="0"/>
        <v>-8.3144038079042675E-3</v>
      </c>
      <c r="G30" s="90">
        <f t="shared" si="1"/>
        <v>-0.1367011357283765</v>
      </c>
      <c r="H30" s="65" t="s">
        <v>14</v>
      </c>
      <c r="I30" s="65"/>
      <c r="J30" s="90">
        <v>0.23984220701062314</v>
      </c>
      <c r="K30" s="91">
        <v>6.0255128046502585E-2</v>
      </c>
      <c r="L30" s="72">
        <f t="shared" si="2"/>
        <v>-1.7958707896412056</v>
      </c>
      <c r="M30" s="90">
        <f t="shared" si="3"/>
        <v>-0.12902269216997897</v>
      </c>
      <c r="N30" s="65" t="s">
        <v>14</v>
      </c>
      <c r="O30" s="65"/>
      <c r="P30" s="90">
        <v>0.45017367076030068</v>
      </c>
      <c r="Q30" s="91">
        <v>0.41202482608652363</v>
      </c>
      <c r="R30" s="72">
        <f t="shared" si="4"/>
        <v>-0.38148844673777049</v>
      </c>
      <c r="S30" s="90">
        <f t="shared" si="5"/>
        <v>-8.8158939267061198E-3</v>
      </c>
      <c r="T30" s="65" t="s">
        <v>14</v>
      </c>
      <c r="U30" s="65"/>
      <c r="V30" s="73">
        <v>28867.928475895143</v>
      </c>
      <c r="W30" s="73">
        <v>30182.720658809609</v>
      </c>
      <c r="X30" s="73">
        <f t="shared" si="6"/>
        <v>6923.7476774835059</v>
      </c>
      <c r="Y30" s="73">
        <f t="shared" si="7"/>
        <v>1818.6636980883918</v>
      </c>
      <c r="CB30" s="74"/>
      <c r="CF30" s="74"/>
      <c r="CG30" s="74"/>
    </row>
    <row r="31" spans="1:89">
      <c r="A31" s="67" t="s">
        <v>50</v>
      </c>
      <c r="B31" s="67" t="s">
        <v>75</v>
      </c>
      <c r="C31" s="70" t="s">
        <v>52</v>
      </c>
      <c r="D31" s="71">
        <v>0.32656974390212695</v>
      </c>
      <c r="E31" s="71">
        <v>0.14313868144410355</v>
      </c>
      <c r="F31" s="71">
        <f t="shared" si="0"/>
        <v>-1.8343106245802342E-2</v>
      </c>
      <c r="G31" s="90">
        <f t="shared" si="1"/>
        <v>-7.9172869174043536E-2</v>
      </c>
      <c r="H31" s="65" t="s">
        <v>14</v>
      </c>
      <c r="I31" s="65"/>
      <c r="J31" s="90">
        <v>0.61677501248792799</v>
      </c>
      <c r="K31" s="91">
        <v>0.31644238580892048</v>
      </c>
      <c r="L31" s="72">
        <f t="shared" si="2"/>
        <v>-3.0033262667900749</v>
      </c>
      <c r="M31" s="90">
        <f t="shared" si="3"/>
        <v>-6.45581664181476E-2</v>
      </c>
      <c r="N31" s="65" t="s">
        <v>14</v>
      </c>
      <c r="O31" s="65"/>
      <c r="P31" s="90">
        <v>0.5294795302825579</v>
      </c>
      <c r="Q31" s="91">
        <v>0.45233725905017064</v>
      </c>
      <c r="R31" s="72">
        <f t="shared" si="4"/>
        <v>-0.77142271232387261</v>
      </c>
      <c r="S31" s="90">
        <f t="shared" si="5"/>
        <v>-1.562331534814454E-2</v>
      </c>
      <c r="T31" s="65" t="s">
        <v>14</v>
      </c>
      <c r="U31" s="65"/>
      <c r="V31" s="73">
        <v>67604.501528225985</v>
      </c>
      <c r="W31" s="73">
        <v>72348.188319774083</v>
      </c>
      <c r="X31" s="73">
        <f t="shared" si="6"/>
        <v>41696.767274311729</v>
      </c>
      <c r="Y31" s="73">
        <f t="shared" si="7"/>
        <v>22894.033320862385</v>
      </c>
      <c r="BO31" s="74"/>
      <c r="BP31" s="74"/>
      <c r="BQ31" s="74"/>
      <c r="BV31" s="74"/>
      <c r="BW31" s="74"/>
      <c r="BX31" s="74"/>
      <c r="BY31" s="74"/>
      <c r="BZ31" s="74"/>
      <c r="CA31" s="74"/>
      <c r="CB31" s="74"/>
      <c r="CC31" s="74"/>
      <c r="CF31" s="74"/>
      <c r="CG31" s="74"/>
      <c r="CI31" s="74"/>
      <c r="CK31" s="74"/>
    </row>
    <row r="32" spans="1:89">
      <c r="A32" s="67" t="s">
        <v>50</v>
      </c>
      <c r="B32" s="67" t="s">
        <v>76</v>
      </c>
      <c r="C32" s="70" t="s">
        <v>52</v>
      </c>
      <c r="D32" s="71">
        <v>0.1756508592130327</v>
      </c>
      <c r="E32" s="71">
        <v>1.8564500517231863E-2</v>
      </c>
      <c r="F32" s="71">
        <f t="shared" si="0"/>
        <v>-1.5708635869580084E-2</v>
      </c>
      <c r="G32" s="90">
        <f t="shared" si="1"/>
        <v>-0.20126392645928115</v>
      </c>
      <c r="H32" s="65" t="s">
        <v>14</v>
      </c>
      <c r="I32" s="65"/>
      <c r="J32" s="90">
        <v>0.37613666190169509</v>
      </c>
      <c r="K32" s="91">
        <v>4.8773363843526957E-2</v>
      </c>
      <c r="L32" s="72">
        <f t="shared" si="2"/>
        <v>-3.2736329805816808</v>
      </c>
      <c r="M32" s="90">
        <f t="shared" si="3"/>
        <v>-0.18476333377476584</v>
      </c>
      <c r="N32" s="65" t="s">
        <v>14</v>
      </c>
      <c r="O32" s="65"/>
      <c r="P32" s="90">
        <v>0.46698680826528888</v>
      </c>
      <c r="Q32" s="91">
        <v>0.38062784795385163</v>
      </c>
      <c r="R32" s="72">
        <f t="shared" si="4"/>
        <v>-0.86358960311437249</v>
      </c>
      <c r="S32" s="90">
        <f t="shared" si="5"/>
        <v>-2.0240248467868316E-2</v>
      </c>
      <c r="T32" s="65" t="s">
        <v>14</v>
      </c>
      <c r="U32" s="65"/>
      <c r="V32" s="73">
        <v>702.16879531575</v>
      </c>
      <c r="W32" s="73">
        <v>548.18106513658381</v>
      </c>
      <c r="X32" s="73">
        <f t="shared" si="6"/>
        <v>264.1114267616008</v>
      </c>
      <c r="Y32" s="73">
        <f t="shared" si="7"/>
        <v>26.736634542038754</v>
      </c>
      <c r="BO32" s="74"/>
      <c r="BP32" s="74"/>
      <c r="BQ32" s="74"/>
      <c r="BS32" s="74"/>
      <c r="BT32" s="74"/>
      <c r="BU32" s="74"/>
      <c r="BV32" s="74"/>
      <c r="BW32" s="74"/>
      <c r="BX32" s="74"/>
      <c r="BY32" s="74"/>
      <c r="BZ32" s="74"/>
      <c r="CA32" s="74"/>
      <c r="CC32" s="74"/>
      <c r="CG32" s="74"/>
      <c r="CI32" s="74"/>
      <c r="CK32" s="74"/>
    </row>
    <row r="33" spans="1:88">
      <c r="A33" s="67" t="s">
        <v>50</v>
      </c>
      <c r="B33" s="67" t="s">
        <v>77</v>
      </c>
      <c r="C33" s="70" t="s">
        <v>52</v>
      </c>
      <c r="D33" s="71">
        <v>0.15457905907311695</v>
      </c>
      <c r="E33" s="71">
        <v>2.778458160445501E-2</v>
      </c>
      <c r="F33" s="71">
        <f t="shared" si="0"/>
        <v>-1.2679447746866194E-2</v>
      </c>
      <c r="G33" s="90">
        <f t="shared" si="1"/>
        <v>-0.15770287137627781</v>
      </c>
      <c r="H33" s="65" t="s">
        <v>14</v>
      </c>
      <c r="I33" s="65"/>
      <c r="J33" s="90">
        <v>0.36989938326307398</v>
      </c>
      <c r="K33" s="91">
        <v>7.4090303455210157E-2</v>
      </c>
      <c r="L33" s="72">
        <f t="shared" si="2"/>
        <v>-2.9580907980786377</v>
      </c>
      <c r="M33" s="90">
        <f t="shared" si="3"/>
        <v>-0.14853308665047626</v>
      </c>
      <c r="N33" s="65" t="s">
        <v>14</v>
      </c>
      <c r="O33" s="65"/>
      <c r="P33" s="90">
        <v>0.41789488187164581</v>
      </c>
      <c r="Q33" s="90">
        <v>0.37500968829546827</v>
      </c>
      <c r="R33" s="72">
        <f t="shared" si="4"/>
        <v>-0.42885193576177544</v>
      </c>
      <c r="S33" s="90">
        <f t="shared" si="5"/>
        <v>-1.0769396416977828E-2</v>
      </c>
      <c r="T33" s="65" t="s">
        <v>14</v>
      </c>
      <c r="U33" s="65"/>
      <c r="V33" s="89">
        <v>63481.052863415614</v>
      </c>
      <c r="W33" s="89">
        <v>86461.675323878342</v>
      </c>
      <c r="X33" s="73">
        <f t="shared" si="6"/>
        <v>23481.602303068034</v>
      </c>
      <c r="Y33" s="73">
        <f t="shared" si="7"/>
        <v>6405.971761992002</v>
      </c>
    </row>
    <row r="34" spans="1:88">
      <c r="A34" s="67" t="s">
        <v>50</v>
      </c>
      <c r="B34" s="67" t="s">
        <v>78</v>
      </c>
      <c r="C34" s="70" t="s">
        <v>52</v>
      </c>
      <c r="D34" s="71">
        <v>0.26460656459451781</v>
      </c>
      <c r="E34" s="71">
        <v>8.5723076350983779E-2</v>
      </c>
      <c r="F34" s="71">
        <f t="shared" si="0"/>
        <v>-1.7888348824353403E-2</v>
      </c>
      <c r="G34" s="90">
        <f t="shared" si="1"/>
        <v>-0.10659225435858799</v>
      </c>
      <c r="H34" s="65" t="s">
        <v>14</v>
      </c>
      <c r="I34" s="65"/>
      <c r="J34" s="90">
        <v>0.54410724018918433</v>
      </c>
      <c r="K34" s="91">
        <v>0.20070097567233233</v>
      </c>
      <c r="L34" s="72">
        <f t="shared" si="2"/>
        <v>-3.4340626451685194</v>
      </c>
      <c r="M34" s="90">
        <f t="shared" si="3"/>
        <v>-9.4920980110694275E-2</v>
      </c>
      <c r="N34" s="65" t="s">
        <v>14</v>
      </c>
      <c r="O34" s="65"/>
      <c r="P34" s="90">
        <v>0.48631325784695495</v>
      </c>
      <c r="Q34" s="91">
        <v>0.42711838377376293</v>
      </c>
      <c r="R34" s="72">
        <f t="shared" si="4"/>
        <v>-0.59194874073192016</v>
      </c>
      <c r="S34" s="90">
        <f t="shared" si="5"/>
        <v>-1.2895309681712597E-2</v>
      </c>
      <c r="T34" s="65" t="s">
        <v>14</v>
      </c>
      <c r="U34" s="65"/>
      <c r="V34" s="73">
        <v>3896.1132318978116</v>
      </c>
      <c r="W34" s="73">
        <v>3835.0935829365703</v>
      </c>
      <c r="X34" s="73">
        <f t="shared" si="6"/>
        <v>2119.9034180724816</v>
      </c>
      <c r="Y34" s="73">
        <f t="shared" si="7"/>
        <v>769.70702389007045</v>
      </c>
    </row>
    <row r="35" spans="1:88">
      <c r="A35" s="67" t="s">
        <v>50</v>
      </c>
      <c r="B35" s="67" t="s">
        <v>79</v>
      </c>
      <c r="C35" s="70" t="s">
        <v>52</v>
      </c>
      <c r="D35" s="71">
        <v>0.35992259455276054</v>
      </c>
      <c r="E35" s="71">
        <v>0.18038037316192479</v>
      </c>
      <c r="F35" s="71">
        <f t="shared" si="0"/>
        <v>-1.7954222139083577E-2</v>
      </c>
      <c r="G35" s="90">
        <f t="shared" si="1"/>
        <v>-6.6749960414854037E-2</v>
      </c>
      <c r="H35" s="65" t="s">
        <v>14</v>
      </c>
      <c r="I35" s="65"/>
      <c r="J35" s="90">
        <v>0.68896432822237197</v>
      </c>
      <c r="K35" s="91">
        <v>0.40359425134000787</v>
      </c>
      <c r="L35" s="72">
        <f t="shared" si="2"/>
        <v>-2.8537007688236407</v>
      </c>
      <c r="M35" s="90">
        <f t="shared" si="3"/>
        <v>-5.2073152841560444E-2</v>
      </c>
      <c r="N35" s="65" t="s">
        <v>14</v>
      </c>
      <c r="O35" s="65"/>
      <c r="P35" s="90">
        <v>0.52241107385256491</v>
      </c>
      <c r="Q35" s="91">
        <v>0.4469349416227526</v>
      </c>
      <c r="R35" s="72">
        <f t="shared" si="4"/>
        <v>-0.75476132229812309</v>
      </c>
      <c r="S35" s="90">
        <f t="shared" si="5"/>
        <v>-1.5483059285945511E-2</v>
      </c>
      <c r="T35" s="65" t="s">
        <v>14</v>
      </c>
      <c r="U35" s="65"/>
      <c r="V35" s="73">
        <v>193334.1146058568</v>
      </c>
      <c r="W35" s="73">
        <v>205382.47154347505</v>
      </c>
      <c r="X35" s="73">
        <f t="shared" si="6"/>
        <v>133200.30839189119</v>
      </c>
      <c r="Y35" s="73">
        <f t="shared" si="7"/>
        <v>82891.184840949281</v>
      </c>
      <c r="BV35" s="74"/>
      <c r="BW35" s="74"/>
      <c r="CB35" s="74"/>
      <c r="CC35" s="74"/>
      <c r="CF35" s="74"/>
      <c r="CG35" s="74"/>
    </row>
    <row r="36" spans="1:88">
      <c r="A36" s="67" t="s">
        <v>50</v>
      </c>
      <c r="B36" s="67" t="s">
        <v>80</v>
      </c>
      <c r="C36" s="70" t="s">
        <v>52</v>
      </c>
      <c r="D36" s="71">
        <v>0.1786529225661686</v>
      </c>
      <c r="E36" s="71">
        <v>7.1558911856119026E-2</v>
      </c>
      <c r="F36" s="71">
        <f t="shared" si="0"/>
        <v>-1.0709401071004957E-2</v>
      </c>
      <c r="G36" s="90">
        <f t="shared" si="1"/>
        <v>-8.7431738410320037E-2</v>
      </c>
      <c r="H36" s="65" t="s">
        <v>14</v>
      </c>
      <c r="I36" s="65"/>
      <c r="J36" s="90">
        <v>0.38733480876635235</v>
      </c>
      <c r="K36" s="91">
        <v>0.17123550732985987</v>
      </c>
      <c r="L36" s="72">
        <f t="shared" si="2"/>
        <v>-2.1609930143649247</v>
      </c>
      <c r="M36" s="90">
        <f t="shared" si="3"/>
        <v>-7.8382463877976205E-2</v>
      </c>
      <c r="N36" s="65" t="s">
        <v>14</v>
      </c>
      <c r="O36" s="65"/>
      <c r="P36" s="90">
        <v>0.46123642523937325</v>
      </c>
      <c r="Q36" s="91">
        <v>0.41789762515943213</v>
      </c>
      <c r="R36" s="72">
        <f t="shared" si="4"/>
        <v>-0.43338800079941125</v>
      </c>
      <c r="S36" s="90">
        <f t="shared" si="5"/>
        <v>-9.8189044562035921E-3</v>
      </c>
      <c r="T36" s="65" t="s">
        <v>14</v>
      </c>
      <c r="U36" s="65"/>
      <c r="V36" s="73">
        <v>9250.2706164692754</v>
      </c>
      <c r="W36" s="73">
        <v>10893.250325273744</v>
      </c>
      <c r="X36" s="73">
        <f t="shared" si="6"/>
        <v>3582.9518002671348</v>
      </c>
      <c r="Y36" s="73">
        <f t="shared" si="7"/>
        <v>1865.3112459194106</v>
      </c>
      <c r="BV36" s="74"/>
      <c r="BW36" s="74"/>
      <c r="CB36" s="74"/>
      <c r="CC36" s="74"/>
      <c r="CF36" s="74"/>
      <c r="CG36" s="74"/>
    </row>
    <row r="37" spans="1:88">
      <c r="A37" s="67" t="s">
        <v>50</v>
      </c>
      <c r="B37" s="67" t="s">
        <v>81</v>
      </c>
      <c r="C37" s="70" t="s">
        <v>52</v>
      </c>
      <c r="D37" s="71">
        <v>0.29783101084526697</v>
      </c>
      <c r="E37" s="71">
        <v>0.10883967951417277</v>
      </c>
      <c r="F37" s="71">
        <f t="shared" si="0"/>
        <v>-1.8899133133109418E-2</v>
      </c>
      <c r="G37" s="90">
        <f t="shared" si="1"/>
        <v>-9.5764124012896135E-2</v>
      </c>
      <c r="H37" s="65" t="s">
        <v>14</v>
      </c>
      <c r="I37" s="65"/>
      <c r="J37" s="90">
        <v>0.5732026222532709</v>
      </c>
      <c r="K37" s="91">
        <v>0.25967184407184729</v>
      </c>
      <c r="L37" s="72">
        <f t="shared" si="2"/>
        <v>-3.1353077818142361</v>
      </c>
      <c r="M37" s="92">
        <f t="shared" si="3"/>
        <v>-7.6128288644638942E-2</v>
      </c>
      <c r="N37" s="75" t="s">
        <v>14</v>
      </c>
      <c r="O37" s="75"/>
      <c r="P37" s="92">
        <v>0.51959115203361617</v>
      </c>
      <c r="Q37" s="92">
        <v>0.41914316857571371</v>
      </c>
      <c r="R37" s="76">
        <f t="shared" si="4"/>
        <v>-1.0044798345790247</v>
      </c>
      <c r="S37" s="92">
        <f t="shared" si="5"/>
        <v>-2.1253854974572661E-2</v>
      </c>
      <c r="T37" s="75" t="s">
        <v>14</v>
      </c>
      <c r="U37" s="75"/>
      <c r="V37" s="77">
        <v>91939.787565118299</v>
      </c>
      <c r="W37" s="77">
        <v>99565.079547478526</v>
      </c>
      <c r="X37" s="77">
        <f t="shared" si="6"/>
        <v>52700.127321734479</v>
      </c>
      <c r="Y37" s="77">
        <f t="shared" si="7"/>
        <v>25854.247811253917</v>
      </c>
      <c r="CJ37" s="74"/>
    </row>
    <row r="38" spans="1:88" ht="64.5" customHeight="1">
      <c r="A38" s="212" t="s">
        <v>82</v>
      </c>
      <c r="B38" s="212"/>
      <c r="C38" s="212"/>
      <c r="D38" s="212"/>
      <c r="E38" s="212"/>
      <c r="F38" s="212"/>
      <c r="G38" s="212"/>
      <c r="H38" s="212"/>
      <c r="I38" s="212"/>
      <c r="J38" s="212"/>
      <c r="K38" s="212"/>
      <c r="L38" s="212"/>
    </row>
    <row r="39" spans="1:88">
      <c r="X39" s="121"/>
      <c r="Y39" s="121"/>
    </row>
    <row r="40" spans="1:88">
      <c r="X40" s="121"/>
      <c r="Y40" s="121"/>
    </row>
    <row r="41" spans="1:88">
      <c r="X41" s="121"/>
      <c r="Y41" s="121"/>
    </row>
    <row r="42" spans="1:88">
      <c r="X42" s="121"/>
      <c r="Y42" s="121"/>
    </row>
  </sheetData>
  <sortState xmlns:xlrd2="http://schemas.microsoft.com/office/spreadsheetml/2017/richdata2" ref="A8:CK33">
    <sortCondition ref="B8:B33"/>
  </sortState>
  <mergeCells count="25">
    <mergeCell ref="A38:L38"/>
    <mergeCell ref="P5:T5"/>
    <mergeCell ref="X5:Y5"/>
    <mergeCell ref="A5:A7"/>
    <mergeCell ref="B5:B7"/>
    <mergeCell ref="C5:C7"/>
    <mergeCell ref="D5:H5"/>
    <mergeCell ref="J5:N5"/>
    <mergeCell ref="V5:W5"/>
    <mergeCell ref="F6:G6"/>
    <mergeCell ref="L6:M6"/>
    <mergeCell ref="R6:S6"/>
    <mergeCell ref="D6:D7"/>
    <mergeCell ref="E6:E7"/>
    <mergeCell ref="H6:H7"/>
    <mergeCell ref="J6:J7"/>
    <mergeCell ref="V6:V7"/>
    <mergeCell ref="W6:W7"/>
    <mergeCell ref="X6:X7"/>
    <mergeCell ref="Y6:Y7"/>
    <mergeCell ref="K6:K7"/>
    <mergeCell ref="N6:N7"/>
    <mergeCell ref="P6:P7"/>
    <mergeCell ref="Q6:Q7"/>
    <mergeCell ref="T6:T7"/>
  </mergeCell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P32"/>
  <sheetViews>
    <sheetView showGridLines="0" zoomScale="75" zoomScaleNormal="75" zoomScalePageLayoutView="90" workbookViewId="0"/>
  </sheetViews>
  <sheetFormatPr defaultColWidth="9.140625" defaultRowHeight="15"/>
  <cols>
    <col min="1" max="1" width="31.42578125" style="3" customWidth="1"/>
    <col min="2" max="2" width="6.42578125" style="3" customWidth="1"/>
    <col min="3" max="3" width="6.85546875" style="3" customWidth="1"/>
    <col min="4" max="4" width="8.85546875" style="3" customWidth="1"/>
    <col min="5" max="5" width="7" style="3" customWidth="1"/>
    <col min="6" max="6" width="1.85546875" style="3" customWidth="1"/>
    <col min="7" max="7" width="8.5703125" style="4" customWidth="1"/>
    <col min="8" max="8" width="0.85546875" style="4" customWidth="1"/>
    <col min="9" max="9" width="10.42578125" style="4" customWidth="1"/>
    <col min="10" max="10" width="2" style="4" customWidth="1"/>
    <col min="11" max="11" width="7.85546875" style="4" customWidth="1"/>
    <col min="12" max="12" width="5.85546875" style="5" customWidth="1"/>
    <col min="13" max="13" width="1" style="5" customWidth="1"/>
    <col min="14" max="14" width="11.85546875" style="5" customWidth="1"/>
    <col min="15" max="15" width="11.85546875" style="40" customWidth="1"/>
    <col min="16" max="16" width="11.85546875" style="5" customWidth="1"/>
    <col min="17" max="17" width="11.85546875" style="40" customWidth="1"/>
    <col min="18" max="18" width="2.42578125" style="5" customWidth="1"/>
    <col min="19" max="19" width="6.42578125" style="3" customWidth="1"/>
    <col min="20" max="20" width="6.85546875" style="3" customWidth="1"/>
    <col min="21" max="21" width="8.85546875" style="3" customWidth="1"/>
    <col min="22" max="22" width="7" style="3" customWidth="1"/>
    <col min="23" max="23" width="1.85546875" style="3" customWidth="1"/>
    <col min="24" max="24" width="8.85546875" style="4" customWidth="1"/>
    <col min="25" max="25" width="0.85546875" style="4" customWidth="1"/>
    <col min="26" max="26" width="10.5703125" style="4" customWidth="1"/>
    <col min="27" max="27" width="2" style="4" customWidth="1"/>
    <col min="28" max="28" width="7.85546875" style="4" customWidth="1"/>
    <col min="29" max="29" width="5.85546875" style="5" customWidth="1"/>
    <col min="30" max="30" width="11.85546875" style="5" customWidth="1"/>
    <col min="31" max="31" width="11.85546875" style="40" customWidth="1"/>
    <col min="32" max="32" width="11.85546875" style="5" customWidth="1"/>
    <col min="33" max="33" width="11.85546875" style="40" customWidth="1"/>
    <col min="34" max="34" width="5.85546875" style="5" customWidth="1"/>
    <col min="35" max="35" width="12.42578125" style="5" customWidth="1"/>
    <col min="36" max="37" width="9.140625" style="5" customWidth="1"/>
    <col min="38" max="38" width="12.5703125" style="5" customWidth="1"/>
    <col min="39" max="39" width="12.42578125" style="5" customWidth="1"/>
    <col min="40" max="40" width="11.42578125" style="5" customWidth="1"/>
    <col min="41" max="41" width="11" style="5" customWidth="1"/>
    <col min="42" max="42" width="3.5703125" style="5" customWidth="1"/>
    <col min="43" max="43" width="10" style="5" customWidth="1"/>
    <col min="44" max="44" width="9.140625" style="5" customWidth="1"/>
    <col min="45" max="16384" width="9.140625" style="5"/>
  </cols>
  <sheetData>
    <row r="1" spans="1:42" s="134" customFormat="1" ht="20.100000000000001" customHeight="1">
      <c r="A1" s="66" t="s">
        <v>83</v>
      </c>
      <c r="B1" s="49"/>
      <c r="C1" s="142"/>
      <c r="D1" s="142"/>
      <c r="E1" s="142"/>
      <c r="F1" s="142"/>
      <c r="G1" s="142"/>
      <c r="H1" s="142"/>
      <c r="I1" s="142"/>
      <c r="J1" s="142"/>
      <c r="K1" s="142"/>
      <c r="L1" s="143"/>
      <c r="M1" s="143"/>
      <c r="O1" s="135"/>
      <c r="Q1" s="135"/>
      <c r="S1" s="49"/>
      <c r="T1" s="142"/>
      <c r="U1" s="142"/>
      <c r="V1" s="142"/>
      <c r="W1" s="142"/>
      <c r="X1" s="142"/>
      <c r="Y1" s="142"/>
      <c r="Z1" s="142"/>
      <c r="AA1" s="142"/>
      <c r="AB1" s="142"/>
      <c r="AC1" s="143"/>
      <c r="AE1" s="135"/>
      <c r="AG1" s="135"/>
      <c r="AH1" s="143"/>
    </row>
    <row r="2" spans="1:42" s="134" customFormat="1" ht="20.100000000000001" customHeight="1">
      <c r="A2" s="144" t="s">
        <v>84</v>
      </c>
      <c r="B2" s="49"/>
      <c r="C2" s="142"/>
      <c r="D2" s="142"/>
      <c r="E2" s="142"/>
      <c r="F2" s="142"/>
      <c r="G2" s="142"/>
      <c r="H2" s="142"/>
      <c r="I2" s="142"/>
      <c r="J2" s="142"/>
      <c r="K2" s="142"/>
      <c r="L2" s="143"/>
      <c r="M2" s="143"/>
      <c r="O2" s="135"/>
      <c r="Q2" s="135"/>
      <c r="S2" s="49"/>
      <c r="T2" s="142"/>
      <c r="U2" s="142"/>
      <c r="V2" s="142"/>
      <c r="W2" s="142"/>
      <c r="X2" s="142"/>
      <c r="Y2" s="142"/>
      <c r="Z2" s="142"/>
      <c r="AA2" s="142"/>
      <c r="AB2" s="142"/>
      <c r="AC2" s="143"/>
      <c r="AE2" s="135"/>
      <c r="AG2" s="135"/>
      <c r="AH2" s="143"/>
    </row>
    <row r="3" spans="1:42" s="139" customFormat="1" ht="20.100000000000001" customHeight="1">
      <c r="A3" s="145" t="str">
        <f>'6a.1 Changes MPI'!A3</f>
        <v>Citation: Alkire, S., Oldiges, C. and Kanagaratnam, U. (2018). ‘Multidimensional poverty reduction in India 2005/6–2015/16: still a long way to go but the poorest are catching up’, OPHI Research in Progress 54a, University of Oxford.</v>
      </c>
      <c r="B3" s="137"/>
      <c r="C3" s="137"/>
      <c r="D3" s="137"/>
      <c r="E3" s="137"/>
      <c r="F3" s="137"/>
      <c r="G3" s="138"/>
      <c r="H3" s="138"/>
      <c r="I3" s="138"/>
      <c r="J3" s="138"/>
      <c r="K3" s="138"/>
      <c r="O3" s="140"/>
      <c r="Q3" s="140"/>
      <c r="W3" s="146"/>
    </row>
    <row r="4" spans="1:42" s="134" customFormat="1" ht="20.100000000000001" customHeight="1">
      <c r="A4" s="144"/>
      <c r="B4" s="49"/>
      <c r="C4" s="142"/>
      <c r="D4" s="142"/>
      <c r="E4" s="142"/>
      <c r="F4" s="142"/>
      <c r="G4" s="142"/>
      <c r="H4" s="142"/>
      <c r="I4" s="142"/>
      <c r="J4" s="142"/>
      <c r="K4" s="142"/>
      <c r="L4" s="143"/>
      <c r="M4" s="143"/>
      <c r="O4" s="135"/>
      <c r="Q4" s="135"/>
      <c r="S4" s="49"/>
      <c r="T4" s="142"/>
      <c r="U4" s="142"/>
      <c r="V4" s="142"/>
      <c r="W4" s="142"/>
      <c r="X4" s="142"/>
      <c r="Y4" s="142"/>
      <c r="Z4" s="142"/>
      <c r="AA4" s="142"/>
      <c r="AB4" s="142"/>
      <c r="AC4" s="143"/>
      <c r="AE4" s="135"/>
      <c r="AG4" s="135"/>
      <c r="AH4" s="143"/>
    </row>
    <row r="5" spans="1:42">
      <c r="A5" s="50"/>
      <c r="B5" s="228" t="s">
        <v>85</v>
      </c>
      <c r="C5" s="228"/>
      <c r="D5" s="228"/>
      <c r="E5" s="228"/>
      <c r="F5" s="228"/>
      <c r="G5" s="228"/>
      <c r="H5" s="228"/>
      <c r="I5" s="228"/>
      <c r="J5" s="228"/>
      <c r="K5" s="228"/>
      <c r="L5" s="228"/>
      <c r="M5" s="228"/>
      <c r="N5" s="228"/>
      <c r="O5" s="228"/>
      <c r="P5" s="228"/>
      <c r="Q5" s="228"/>
      <c r="S5" s="228" t="s">
        <v>86</v>
      </c>
      <c r="T5" s="228"/>
      <c r="U5" s="228"/>
      <c r="V5" s="228"/>
      <c r="W5" s="228"/>
      <c r="X5" s="228"/>
      <c r="Y5" s="228"/>
      <c r="Z5" s="228"/>
      <c r="AA5" s="228"/>
      <c r="AB5" s="228"/>
      <c r="AC5" s="228"/>
      <c r="AD5" s="228"/>
      <c r="AE5" s="228"/>
      <c r="AF5" s="228"/>
      <c r="AG5" s="228"/>
      <c r="AH5" s="55"/>
    </row>
    <row r="6" spans="1:42" s="20" customFormat="1" ht="33" customHeight="1">
      <c r="A6" s="19"/>
      <c r="B6" s="206" t="s">
        <v>87</v>
      </c>
      <c r="C6" s="206"/>
      <c r="D6" s="206"/>
      <c r="E6" s="206"/>
      <c r="F6" s="19"/>
      <c r="G6" s="205" t="s">
        <v>4</v>
      </c>
      <c r="H6" s="205"/>
      <c r="I6" s="205"/>
      <c r="J6" s="190"/>
      <c r="K6" s="207" t="s">
        <v>5</v>
      </c>
      <c r="L6" s="207"/>
      <c r="M6" s="190"/>
      <c r="N6" s="209" t="s">
        <v>47</v>
      </c>
      <c r="O6" s="209"/>
      <c r="P6" s="209" t="s">
        <v>7</v>
      </c>
      <c r="Q6" s="209"/>
      <c r="S6" s="206" t="s">
        <v>87</v>
      </c>
      <c r="T6" s="206"/>
      <c r="U6" s="206"/>
      <c r="V6" s="206"/>
      <c r="W6" s="19"/>
      <c r="X6" s="205" t="s">
        <v>4</v>
      </c>
      <c r="Y6" s="205"/>
      <c r="Z6" s="205"/>
      <c r="AA6" s="190"/>
      <c r="AB6" s="207" t="s">
        <v>5</v>
      </c>
      <c r="AC6" s="207"/>
      <c r="AD6" s="209" t="s">
        <v>47</v>
      </c>
      <c r="AE6" s="209"/>
      <c r="AF6" s="209" t="s">
        <v>7</v>
      </c>
      <c r="AG6" s="209"/>
      <c r="AH6" s="189"/>
      <c r="AJ6" s="219"/>
      <c r="AK6" s="219"/>
      <c r="AL6" s="219"/>
      <c r="AM6" s="219"/>
      <c r="AN6" s="219"/>
      <c r="AO6" s="219"/>
    </row>
    <row r="7" spans="1:42" s="20" customFormat="1" ht="36.6" customHeight="1">
      <c r="A7" s="28"/>
      <c r="B7" s="205" t="s">
        <v>8</v>
      </c>
      <c r="C7" s="205"/>
      <c r="D7" s="205" t="s">
        <v>9</v>
      </c>
      <c r="E7" s="205"/>
      <c r="F7" s="188"/>
      <c r="G7" s="29" t="s">
        <v>10</v>
      </c>
      <c r="H7" s="188"/>
      <c r="I7" s="187" t="s">
        <v>22</v>
      </c>
      <c r="J7" s="188"/>
      <c r="K7" s="202"/>
      <c r="L7" s="202"/>
      <c r="M7" s="187"/>
      <c r="N7" s="83" t="s">
        <v>12</v>
      </c>
      <c r="O7" s="84" t="s">
        <v>9</v>
      </c>
      <c r="P7" s="83" t="s">
        <v>12</v>
      </c>
      <c r="Q7" s="84" t="s">
        <v>9</v>
      </c>
      <c r="S7" s="205" t="s">
        <v>8</v>
      </c>
      <c r="T7" s="205"/>
      <c r="U7" s="205" t="s">
        <v>9</v>
      </c>
      <c r="V7" s="205"/>
      <c r="W7" s="188"/>
      <c r="X7" s="29" t="s">
        <v>10</v>
      </c>
      <c r="Y7" s="188"/>
      <c r="Z7" s="187" t="s">
        <v>22</v>
      </c>
      <c r="AA7" s="188"/>
      <c r="AB7" s="202"/>
      <c r="AC7" s="202"/>
      <c r="AD7" s="83" t="s">
        <v>12</v>
      </c>
      <c r="AE7" s="84" t="s">
        <v>9</v>
      </c>
      <c r="AF7" s="83" t="s">
        <v>12</v>
      </c>
      <c r="AG7" s="84" t="s">
        <v>9</v>
      </c>
      <c r="AH7" s="189"/>
    </row>
    <row r="8" spans="1:42" ht="18" customHeight="1">
      <c r="A8" s="21" t="s">
        <v>13</v>
      </c>
      <c r="B8" s="123">
        <v>0.11454412317548889</v>
      </c>
      <c r="C8" s="122">
        <v>4.25035E-3</v>
      </c>
      <c r="D8" s="123">
        <v>3.8510961635476404E-2</v>
      </c>
      <c r="E8" s="122">
        <v>8.6691999999999997E-4</v>
      </c>
      <c r="F8" s="14"/>
      <c r="G8" s="22">
        <v>-7.6033161540012481E-3</v>
      </c>
      <c r="H8" s="14"/>
      <c r="I8" s="15">
        <v>-0.10327112357063273</v>
      </c>
      <c r="J8" s="14"/>
      <c r="K8" s="16">
        <v>17.527805042471584</v>
      </c>
      <c r="L8" s="5" t="s">
        <v>14</v>
      </c>
      <c r="N8" s="43">
        <v>356681.58945870341</v>
      </c>
      <c r="O8" s="87">
        <v>432685.50796681346</v>
      </c>
      <c r="P8" s="87">
        <v>87676.084748858411</v>
      </c>
      <c r="Q8" s="86">
        <v>39145.035854472677</v>
      </c>
      <c r="S8" s="124">
        <v>0.35208334491450727</v>
      </c>
      <c r="T8" s="94">
        <v>3.3037000000000001E-3</v>
      </c>
      <c r="U8" s="124">
        <v>0.1606831373930733</v>
      </c>
      <c r="V8" s="94">
        <v>5.0255999999999999E-3</v>
      </c>
      <c r="W8" s="14"/>
      <c r="X8" s="22">
        <v>-1.9140020752143397E-2</v>
      </c>
      <c r="Y8" s="14"/>
      <c r="Z8" s="15">
        <v>-7.5445573667659471E-2</v>
      </c>
      <c r="AA8" s="14"/>
      <c r="AB8" s="95">
        <v>56.488915790603606</v>
      </c>
      <c r="AC8" s="5" t="s">
        <v>14</v>
      </c>
      <c r="AD8" s="87">
        <v>805296.12954113842</v>
      </c>
      <c r="AE8" s="86">
        <v>891485.846033182</v>
      </c>
      <c r="AF8" s="87">
        <f>AD8*S14</f>
        <v>547523.55008559115</v>
      </c>
      <c r="AG8" s="86">
        <f>AE8*U14</f>
        <v>325079.96224623226</v>
      </c>
      <c r="AI8" s="54"/>
      <c r="AJ8" s="54"/>
      <c r="AK8" s="54"/>
      <c r="AL8" s="54"/>
      <c r="AM8" s="54"/>
      <c r="AN8" s="54"/>
      <c r="AO8" s="54"/>
      <c r="AP8" s="54"/>
    </row>
    <row r="9" spans="1:42" ht="15" customHeight="1">
      <c r="A9" s="21"/>
      <c r="B9" s="17"/>
      <c r="C9" s="12"/>
      <c r="D9" s="17"/>
      <c r="E9" s="12"/>
      <c r="F9" s="14"/>
      <c r="G9" s="22"/>
      <c r="H9" s="14"/>
      <c r="I9" s="15"/>
      <c r="J9" s="14"/>
      <c r="K9" s="16"/>
      <c r="M9" s="27"/>
      <c r="N9" s="24"/>
      <c r="O9" s="25"/>
      <c r="P9" s="24"/>
      <c r="Q9" s="26"/>
      <c r="R9" s="27"/>
      <c r="S9" s="51"/>
      <c r="T9" s="23"/>
      <c r="U9" s="51"/>
      <c r="V9" s="23"/>
      <c r="W9" s="24"/>
      <c r="X9" s="52"/>
      <c r="Y9" s="24"/>
      <c r="Z9" s="25"/>
      <c r="AA9" s="24"/>
      <c r="AB9" s="26"/>
      <c r="AC9" s="27"/>
      <c r="AD9" s="24"/>
      <c r="AE9" s="25"/>
      <c r="AF9" s="24"/>
      <c r="AG9" s="26"/>
    </row>
    <row r="10" spans="1:42" ht="17.25" customHeight="1">
      <c r="A10" s="212" t="s">
        <v>15</v>
      </c>
      <c r="B10" s="212"/>
      <c r="C10" s="212"/>
      <c r="D10" s="212"/>
      <c r="E10" s="212"/>
      <c r="F10" s="212"/>
      <c r="G10" s="212"/>
      <c r="H10" s="212"/>
      <c r="I10" s="212"/>
      <c r="J10" s="212"/>
      <c r="K10" s="212"/>
      <c r="L10" s="212"/>
      <c r="M10" s="186"/>
      <c r="N10" s="3"/>
      <c r="O10" s="41"/>
      <c r="P10" s="3"/>
      <c r="Q10" s="41"/>
      <c r="S10" s="40"/>
      <c r="T10" s="35"/>
      <c r="U10" s="5"/>
      <c r="V10" s="5"/>
      <c r="W10" s="35"/>
      <c r="X10" s="5"/>
      <c r="Y10" s="35"/>
      <c r="Z10" s="5"/>
      <c r="AA10" s="5"/>
      <c r="AB10" s="5"/>
      <c r="AD10" s="3"/>
      <c r="AE10" s="41"/>
      <c r="AF10" s="3"/>
      <c r="AG10" s="41"/>
      <c r="AJ10" s="54"/>
      <c r="AK10" s="54"/>
      <c r="AL10" s="54"/>
      <c r="AM10" s="54"/>
      <c r="AN10" s="54"/>
      <c r="AO10" s="54"/>
    </row>
    <row r="11" spans="1:42">
      <c r="A11" s="21"/>
      <c r="B11" s="17"/>
      <c r="C11" s="12"/>
      <c r="D11" s="17"/>
      <c r="E11" s="12"/>
      <c r="F11" s="14"/>
      <c r="G11" s="22"/>
      <c r="H11" s="14"/>
      <c r="I11" s="15"/>
      <c r="J11" s="14"/>
      <c r="K11" s="16"/>
      <c r="R11" s="27"/>
      <c r="S11" s="17"/>
      <c r="T11" s="12"/>
      <c r="U11" s="17"/>
      <c r="V11" s="12"/>
      <c r="W11" s="14"/>
      <c r="X11" s="22"/>
      <c r="Y11" s="14"/>
      <c r="Z11" s="15"/>
      <c r="AA11" s="14"/>
      <c r="AB11" s="16"/>
      <c r="AI11" s="7"/>
      <c r="AL11" s="57"/>
      <c r="AM11" s="57"/>
      <c r="AN11" s="58"/>
      <c r="AO11" s="58"/>
    </row>
    <row r="12" spans="1:42" s="20" customFormat="1" ht="33.75" customHeight="1">
      <c r="A12" s="19"/>
      <c r="B12" s="206" t="s">
        <v>19</v>
      </c>
      <c r="C12" s="206"/>
      <c r="D12" s="206"/>
      <c r="E12" s="206"/>
      <c r="F12" s="19"/>
      <c r="G12" s="205" t="s">
        <v>4</v>
      </c>
      <c r="H12" s="205"/>
      <c r="I12" s="205"/>
      <c r="J12" s="190"/>
      <c r="K12" s="207" t="s">
        <v>5</v>
      </c>
      <c r="L12" s="207"/>
      <c r="M12" s="190"/>
      <c r="N12" s="209" t="s">
        <v>47</v>
      </c>
      <c r="O12" s="209"/>
      <c r="P12" s="209" t="s">
        <v>7</v>
      </c>
      <c r="Q12" s="209"/>
      <c r="S12" s="206" t="s">
        <v>19</v>
      </c>
      <c r="T12" s="206"/>
      <c r="U12" s="206"/>
      <c r="V12" s="206"/>
      <c r="W12" s="19"/>
      <c r="X12" s="205" t="s">
        <v>4</v>
      </c>
      <c r="Y12" s="205"/>
      <c r="Z12" s="205"/>
      <c r="AA12" s="190"/>
      <c r="AB12" s="207" t="s">
        <v>5</v>
      </c>
      <c r="AC12" s="207"/>
      <c r="AD12" s="209" t="s">
        <v>47</v>
      </c>
      <c r="AE12" s="209"/>
      <c r="AF12" s="209" t="s">
        <v>7</v>
      </c>
      <c r="AG12" s="209"/>
      <c r="AH12" s="189"/>
      <c r="AL12" s="59"/>
      <c r="AM12" s="57"/>
      <c r="AN12" s="57"/>
      <c r="AO12" s="57"/>
    </row>
    <row r="13" spans="1:42" s="20" customFormat="1" ht="35.450000000000003" customHeight="1">
      <c r="A13" s="28"/>
      <c r="B13" s="205" t="s">
        <v>8</v>
      </c>
      <c r="C13" s="205"/>
      <c r="D13" s="205" t="s">
        <v>9</v>
      </c>
      <c r="E13" s="205"/>
      <c r="F13" s="188"/>
      <c r="G13" s="187" t="s">
        <v>88</v>
      </c>
      <c r="H13" s="188"/>
      <c r="I13" s="187" t="s">
        <v>22</v>
      </c>
      <c r="J13" s="188"/>
      <c r="K13" s="202"/>
      <c r="L13" s="202"/>
      <c r="M13" s="187"/>
      <c r="N13" s="83" t="s">
        <v>12</v>
      </c>
      <c r="O13" s="84" t="s">
        <v>9</v>
      </c>
      <c r="P13" s="83" t="s">
        <v>12</v>
      </c>
      <c r="Q13" s="84" t="s">
        <v>9</v>
      </c>
      <c r="R13" s="42"/>
      <c r="S13" s="205" t="s">
        <v>8</v>
      </c>
      <c r="T13" s="205"/>
      <c r="U13" s="205" t="s">
        <v>9</v>
      </c>
      <c r="V13" s="205"/>
      <c r="W13" s="188"/>
      <c r="X13" s="187" t="s">
        <v>88</v>
      </c>
      <c r="Y13" s="188"/>
      <c r="Z13" s="187" t="s">
        <v>22</v>
      </c>
      <c r="AA13" s="188"/>
      <c r="AB13" s="202"/>
      <c r="AC13" s="202"/>
      <c r="AD13" s="83" t="s">
        <v>12</v>
      </c>
      <c r="AE13" s="84" t="s">
        <v>9</v>
      </c>
      <c r="AF13" s="83" t="s">
        <v>12</v>
      </c>
      <c r="AG13" s="84" t="s">
        <v>9</v>
      </c>
      <c r="AH13" s="189"/>
    </row>
    <row r="14" spans="1:42">
      <c r="A14" s="21" t="s">
        <v>13</v>
      </c>
      <c r="B14" s="125">
        <v>0.24581051374677007</v>
      </c>
      <c r="C14" s="122">
        <v>8.1800599999999994E-3</v>
      </c>
      <c r="D14" s="126">
        <v>9.0469949036229472E-2</v>
      </c>
      <c r="E14" s="122">
        <v>1.90905E-3</v>
      </c>
      <c r="F14" s="14"/>
      <c r="G14" s="13">
        <v>-1.5534056471054059</v>
      </c>
      <c r="H14" s="14"/>
      <c r="I14" s="15">
        <v>-9.5121250678590341E-2</v>
      </c>
      <c r="J14" s="15"/>
      <c r="K14" s="16">
        <v>18.493200407863995</v>
      </c>
      <c r="L14" s="5" t="s">
        <v>14</v>
      </c>
      <c r="N14" s="43">
        <v>356681.58945870341</v>
      </c>
      <c r="O14" s="87">
        <v>432685.50796681346</v>
      </c>
      <c r="P14" s="87">
        <v>87676.084748858411</v>
      </c>
      <c r="Q14" s="86">
        <v>39145.035854472677</v>
      </c>
      <c r="S14" s="125">
        <v>0.67990336722166123</v>
      </c>
      <c r="T14" s="94">
        <v>4.7841400000000001E-3</v>
      </c>
      <c r="U14" s="125">
        <v>0.36464960570347904</v>
      </c>
      <c r="V14" s="94">
        <v>1.5390499999999999E-3</v>
      </c>
      <c r="W14" s="14"/>
      <c r="X14" s="13">
        <v>-3.1525376151818216</v>
      </c>
      <c r="Y14" s="14"/>
      <c r="Z14" s="15">
        <v>-6.0400329888134929E-2</v>
      </c>
      <c r="AA14" s="15"/>
      <c r="AB14" s="95">
        <v>62.72955594257305</v>
      </c>
      <c r="AC14" s="5" t="s">
        <v>14</v>
      </c>
      <c r="AD14" s="87">
        <v>805296.12954113842</v>
      </c>
      <c r="AE14" s="86">
        <v>891485.846033182</v>
      </c>
      <c r="AF14" s="87">
        <v>547523.55008559115</v>
      </c>
      <c r="AG14" s="86">
        <v>325079.96224623226</v>
      </c>
    </row>
    <row r="15" spans="1:42" ht="20.25" customHeight="1">
      <c r="A15" s="30"/>
      <c r="B15" s="31"/>
      <c r="C15" s="23"/>
      <c r="D15" s="31"/>
      <c r="E15" s="23"/>
      <c r="F15" s="24"/>
      <c r="G15" s="32"/>
      <c r="H15" s="24"/>
      <c r="I15" s="25"/>
      <c r="J15" s="25"/>
      <c r="K15" s="26"/>
      <c r="L15" s="27"/>
      <c r="M15" s="27"/>
      <c r="N15" s="27"/>
      <c r="O15" s="85"/>
      <c r="P15" s="27"/>
      <c r="Q15" s="85"/>
      <c r="S15" s="31"/>
      <c r="T15" s="23"/>
      <c r="U15" s="31"/>
      <c r="V15" s="23"/>
      <c r="W15" s="24"/>
      <c r="X15" s="32"/>
      <c r="Y15" s="24"/>
      <c r="Z15" s="25"/>
      <c r="AA15" s="25"/>
      <c r="AB15" s="26"/>
      <c r="AC15" s="27"/>
      <c r="AD15" s="27"/>
      <c r="AE15" s="85"/>
      <c r="AF15" s="27"/>
      <c r="AG15" s="85"/>
    </row>
    <row r="16" spans="1:42" ht="15.75" customHeight="1">
      <c r="A16" s="212" t="s">
        <v>15</v>
      </c>
      <c r="B16" s="212"/>
      <c r="C16" s="212"/>
      <c r="D16" s="212"/>
      <c r="E16" s="212"/>
      <c r="F16" s="212"/>
      <c r="G16" s="212"/>
      <c r="H16" s="212"/>
      <c r="I16" s="212"/>
      <c r="J16" s="212"/>
      <c r="K16" s="212"/>
      <c r="L16" s="212"/>
      <c r="M16" s="186"/>
      <c r="S16" s="40"/>
      <c r="T16" s="35"/>
      <c r="U16" s="5"/>
      <c r="V16" s="5"/>
      <c r="W16" s="35"/>
      <c r="X16" s="5"/>
      <c r="Y16" s="35"/>
      <c r="Z16" s="5"/>
      <c r="AA16" s="5"/>
      <c r="AB16" s="5"/>
    </row>
    <row r="17" spans="1:34">
      <c r="A17" s="21"/>
      <c r="B17" s="11"/>
      <c r="C17" s="12"/>
      <c r="D17" s="11"/>
      <c r="E17" s="12"/>
      <c r="F17" s="14"/>
      <c r="G17" s="13"/>
      <c r="H17" s="14"/>
      <c r="I17" s="15"/>
      <c r="J17" s="15"/>
      <c r="K17" s="16"/>
      <c r="S17" s="11"/>
      <c r="T17" s="12"/>
      <c r="U17" s="11"/>
      <c r="V17" s="12"/>
      <c r="W17" s="14"/>
      <c r="X17" s="13"/>
      <c r="Y17" s="14"/>
      <c r="Z17" s="15"/>
      <c r="AA17" s="15"/>
      <c r="AB17" s="16"/>
    </row>
    <row r="18" spans="1:34" s="7" customFormat="1" ht="15" customHeight="1">
      <c r="A18" s="6"/>
      <c r="B18" s="228" t="s">
        <v>26</v>
      </c>
      <c r="C18" s="228"/>
      <c r="D18" s="228"/>
      <c r="E18" s="228"/>
      <c r="F18" s="6"/>
      <c r="G18" s="228" t="s">
        <v>27</v>
      </c>
      <c r="H18" s="228"/>
      <c r="I18" s="228"/>
      <c r="J18" s="198"/>
      <c r="K18" s="226" t="s">
        <v>5</v>
      </c>
      <c r="L18" s="226"/>
      <c r="M18" s="198"/>
      <c r="N18" s="209" t="s">
        <v>47</v>
      </c>
      <c r="O18" s="209"/>
      <c r="P18" s="209" t="s">
        <v>7</v>
      </c>
      <c r="Q18" s="209"/>
      <c r="S18" s="228" t="s">
        <v>26</v>
      </c>
      <c r="T18" s="228"/>
      <c r="U18" s="228"/>
      <c r="V18" s="228"/>
      <c r="W18" s="6"/>
      <c r="X18" s="228" t="s">
        <v>27</v>
      </c>
      <c r="Y18" s="228"/>
      <c r="Z18" s="228"/>
      <c r="AA18" s="198"/>
      <c r="AB18" s="226" t="s">
        <v>5</v>
      </c>
      <c r="AC18" s="226"/>
      <c r="AD18" s="209" t="s">
        <v>47</v>
      </c>
      <c r="AE18" s="209"/>
      <c r="AF18" s="209" t="s">
        <v>7</v>
      </c>
      <c r="AG18" s="209"/>
      <c r="AH18" s="56"/>
    </row>
    <row r="19" spans="1:34" s="7" customFormat="1" ht="33.950000000000003" customHeight="1">
      <c r="A19" s="8"/>
      <c r="B19" s="205" t="s">
        <v>8</v>
      </c>
      <c r="C19" s="205"/>
      <c r="D19" s="205" t="s">
        <v>9</v>
      </c>
      <c r="E19" s="205"/>
      <c r="F19" s="9"/>
      <c r="G19" s="187" t="s">
        <v>21</v>
      </c>
      <c r="H19" s="9"/>
      <c r="I19" s="187" t="s">
        <v>22</v>
      </c>
      <c r="J19" s="9"/>
      <c r="K19" s="227"/>
      <c r="L19" s="227"/>
      <c r="M19" s="199"/>
      <c r="N19" s="83" t="s">
        <v>12</v>
      </c>
      <c r="O19" s="84" t="s">
        <v>9</v>
      </c>
      <c r="P19" s="83" t="s">
        <v>12</v>
      </c>
      <c r="Q19" s="84" t="s">
        <v>9</v>
      </c>
      <c r="S19" s="205" t="s">
        <v>8</v>
      </c>
      <c r="T19" s="205"/>
      <c r="U19" s="205" t="s">
        <v>9</v>
      </c>
      <c r="V19" s="205"/>
      <c r="W19" s="9"/>
      <c r="X19" s="187" t="s">
        <v>88</v>
      </c>
      <c r="Y19" s="9"/>
      <c r="Z19" s="187" t="s">
        <v>22</v>
      </c>
      <c r="AA19" s="9"/>
      <c r="AB19" s="227"/>
      <c r="AC19" s="227"/>
      <c r="AD19" s="83" t="s">
        <v>12</v>
      </c>
      <c r="AE19" s="84" t="s">
        <v>9</v>
      </c>
      <c r="AF19" s="83" t="s">
        <v>12</v>
      </c>
      <c r="AG19" s="84" t="s">
        <v>9</v>
      </c>
      <c r="AH19" s="56"/>
    </row>
    <row r="20" spans="1:34">
      <c r="A20" s="21" t="s">
        <v>13</v>
      </c>
      <c r="B20" s="127">
        <v>0.46598545127117863</v>
      </c>
      <c r="C20" s="94">
        <v>3.48277E-3</v>
      </c>
      <c r="D20" s="127">
        <v>0.42567683574193621</v>
      </c>
      <c r="E20" s="94">
        <v>1.78027E-3</v>
      </c>
      <c r="F20" s="14"/>
      <c r="G20" s="13">
        <v>-0.4030861552924242</v>
      </c>
      <c r="H20" s="14"/>
      <c r="I20" s="15">
        <v>-9.0065911020169587E-3</v>
      </c>
      <c r="J20" s="15"/>
      <c r="K20" s="16">
        <v>10.305414625206639</v>
      </c>
      <c r="L20" s="5" t="s">
        <v>14</v>
      </c>
      <c r="N20" s="43">
        <v>356681.58945870341</v>
      </c>
      <c r="O20" s="87">
        <v>432685.50796681346</v>
      </c>
      <c r="P20" s="87">
        <v>87676.084748858411</v>
      </c>
      <c r="Q20" s="86">
        <v>39145.035854472677</v>
      </c>
      <c r="S20" s="127">
        <v>0.51784321403385802</v>
      </c>
      <c r="T20" s="94">
        <v>2.0290799999999999E-3</v>
      </c>
      <c r="U20" s="127">
        <v>0.44065079155394887</v>
      </c>
      <c r="V20" s="94">
        <v>5.7249000000000004E-4</v>
      </c>
      <c r="W20" s="14"/>
      <c r="X20" s="13">
        <v>-0.77192422479909151</v>
      </c>
      <c r="Y20" s="14"/>
      <c r="Z20" s="15">
        <v>-1.6012397894662245E-2</v>
      </c>
      <c r="AA20" s="15"/>
      <c r="AB20" s="95">
        <v>36.613700172168784</v>
      </c>
      <c r="AC20" s="5" t="s">
        <v>14</v>
      </c>
      <c r="AD20" s="87">
        <v>805296.12954113842</v>
      </c>
      <c r="AE20" s="86">
        <v>891485.846033182</v>
      </c>
      <c r="AF20" s="87">
        <v>547523.55008559115</v>
      </c>
      <c r="AG20" s="86">
        <v>325079.96224623226</v>
      </c>
    </row>
    <row r="21" spans="1:34" ht="20.25" customHeight="1">
      <c r="A21" s="21"/>
      <c r="B21" s="11"/>
      <c r="C21" s="12"/>
      <c r="D21" s="11"/>
      <c r="E21" s="12"/>
      <c r="F21" s="14"/>
      <c r="G21" s="13"/>
      <c r="H21" s="14"/>
      <c r="I21" s="15"/>
      <c r="J21" s="15"/>
      <c r="K21" s="16"/>
      <c r="M21" s="27"/>
      <c r="N21" s="27"/>
      <c r="O21" s="85"/>
      <c r="P21" s="27"/>
      <c r="Q21" s="85"/>
      <c r="S21" s="31"/>
      <c r="T21" s="23"/>
      <c r="U21" s="31"/>
      <c r="V21" s="23"/>
      <c r="W21" s="24"/>
      <c r="X21" s="32"/>
      <c r="Y21" s="24"/>
      <c r="Z21" s="25"/>
      <c r="AA21" s="25"/>
      <c r="AB21" s="26"/>
      <c r="AC21" s="27"/>
      <c r="AD21" s="27"/>
      <c r="AE21" s="85"/>
      <c r="AF21" s="27"/>
      <c r="AG21" s="85"/>
    </row>
    <row r="22" spans="1:34" ht="15" customHeight="1">
      <c r="A22" s="212" t="s">
        <v>15</v>
      </c>
      <c r="B22" s="212"/>
      <c r="C22" s="212"/>
      <c r="D22" s="212"/>
      <c r="E22" s="212"/>
      <c r="F22" s="212"/>
      <c r="G22" s="212"/>
      <c r="H22" s="212"/>
      <c r="I22" s="212"/>
      <c r="J22" s="212"/>
      <c r="K22" s="212"/>
      <c r="L22" s="212"/>
      <c r="M22" s="186"/>
      <c r="S22" s="40"/>
      <c r="T22" s="35"/>
      <c r="U22" s="5"/>
      <c r="V22" s="5"/>
      <c r="W22" s="35"/>
      <c r="X22" s="5"/>
      <c r="Y22" s="35"/>
      <c r="Z22" s="5"/>
      <c r="AA22" s="5"/>
      <c r="AB22" s="5"/>
    </row>
    <row r="23" spans="1:34">
      <c r="A23" s="18"/>
    </row>
    <row r="24" spans="1:34">
      <c r="A24" s="18"/>
    </row>
    <row r="25" spans="1:34">
      <c r="A25" s="18"/>
    </row>
    <row r="26" spans="1:34">
      <c r="A26" s="18"/>
    </row>
    <row r="27" spans="1:34">
      <c r="A27" s="18"/>
    </row>
    <row r="28" spans="1:34" s="3" customFormat="1">
      <c r="A28" s="18"/>
      <c r="G28" s="4"/>
      <c r="H28" s="4"/>
      <c r="I28" s="4"/>
      <c r="J28" s="4"/>
      <c r="K28" s="4"/>
      <c r="L28" s="5"/>
      <c r="M28" s="5"/>
      <c r="N28" s="5"/>
      <c r="O28" s="40"/>
      <c r="P28" s="5"/>
      <c r="Q28" s="40"/>
      <c r="X28" s="4"/>
      <c r="Y28" s="4"/>
      <c r="Z28" s="4"/>
      <c r="AA28" s="4"/>
      <c r="AB28" s="4"/>
      <c r="AC28" s="5"/>
      <c r="AD28" s="5"/>
      <c r="AE28" s="40"/>
      <c r="AF28" s="5"/>
      <c r="AG28" s="40"/>
      <c r="AH28" s="5"/>
    </row>
    <row r="29" spans="1:34" s="3" customFormat="1">
      <c r="A29" s="18"/>
      <c r="G29" s="4"/>
      <c r="H29" s="4"/>
      <c r="I29" s="4"/>
      <c r="J29" s="4"/>
      <c r="K29" s="4"/>
      <c r="L29" s="5"/>
      <c r="M29" s="5"/>
      <c r="N29" s="5"/>
      <c r="O29" s="40"/>
      <c r="P29" s="5"/>
      <c r="Q29" s="40"/>
      <c r="X29" s="4"/>
      <c r="Y29" s="4"/>
      <c r="Z29" s="4"/>
      <c r="AA29" s="4"/>
      <c r="AB29" s="4"/>
      <c r="AC29" s="5"/>
      <c r="AD29" s="5"/>
      <c r="AE29" s="40"/>
      <c r="AF29" s="5"/>
      <c r="AG29" s="40"/>
      <c r="AH29" s="5"/>
    </row>
    <row r="30" spans="1:34" s="3" customFormat="1">
      <c r="A30" s="18"/>
      <c r="G30" s="4"/>
      <c r="H30" s="4"/>
      <c r="I30" s="4"/>
      <c r="J30" s="4"/>
      <c r="K30" s="4"/>
      <c r="L30" s="5"/>
      <c r="M30" s="5"/>
      <c r="N30" s="5"/>
      <c r="O30" s="40"/>
      <c r="P30" s="5"/>
      <c r="Q30" s="40"/>
      <c r="X30" s="4"/>
      <c r="Y30" s="4"/>
      <c r="Z30" s="4"/>
      <c r="AA30" s="4"/>
      <c r="AB30" s="4"/>
      <c r="AC30" s="5"/>
      <c r="AD30" s="5"/>
      <c r="AE30" s="40"/>
      <c r="AF30" s="5"/>
      <c r="AG30" s="40"/>
      <c r="AH30" s="5"/>
    </row>
    <row r="31" spans="1:34" s="3" customFormat="1">
      <c r="A31" s="18"/>
      <c r="G31" s="4"/>
      <c r="H31" s="4"/>
      <c r="I31" s="4"/>
      <c r="J31" s="4"/>
      <c r="K31" s="4"/>
      <c r="L31" s="5"/>
      <c r="M31" s="5"/>
      <c r="N31" s="5"/>
      <c r="O31" s="40"/>
      <c r="P31" s="5"/>
      <c r="Q31" s="40"/>
      <c r="X31" s="4"/>
      <c r="Y31" s="4"/>
      <c r="Z31" s="4"/>
      <c r="AA31" s="4"/>
      <c r="AB31" s="4"/>
      <c r="AC31" s="5"/>
      <c r="AD31" s="5"/>
      <c r="AE31" s="40"/>
      <c r="AF31" s="5"/>
      <c r="AG31" s="40"/>
      <c r="AH31" s="5"/>
    </row>
    <row r="32" spans="1:34" s="3" customFormat="1">
      <c r="A32" s="18"/>
      <c r="G32" s="4"/>
      <c r="H32" s="4"/>
      <c r="I32" s="4"/>
      <c r="J32" s="4"/>
      <c r="K32" s="4"/>
      <c r="L32" s="5"/>
      <c r="M32" s="5"/>
      <c r="N32" s="5"/>
      <c r="O32" s="40"/>
      <c r="P32" s="5"/>
      <c r="Q32" s="40"/>
      <c r="X32" s="4"/>
      <c r="Y32" s="4"/>
      <c r="Z32" s="4"/>
      <c r="AA32" s="4"/>
      <c r="AB32" s="4"/>
      <c r="AC32" s="5"/>
      <c r="AD32" s="5"/>
      <c r="AE32" s="40"/>
      <c r="AF32" s="5"/>
      <c r="AG32" s="40"/>
      <c r="AH32" s="5"/>
    </row>
  </sheetData>
  <autoFilter ref="B7:I7" xr:uid="{00000000-0009-0000-0000-000005000000}">
    <filterColumn colId="0" showButton="0"/>
    <filterColumn colId="2" showButton="0"/>
  </autoFilter>
  <mergeCells count="48">
    <mergeCell ref="S5:AG5"/>
    <mergeCell ref="AF6:AG6"/>
    <mergeCell ref="AD12:AE12"/>
    <mergeCell ref="AF12:AG12"/>
    <mergeCell ref="AD18:AE18"/>
    <mergeCell ref="AF18:AG18"/>
    <mergeCell ref="N18:O18"/>
    <mergeCell ref="P18:Q18"/>
    <mergeCell ref="AD6:AE6"/>
    <mergeCell ref="P6:Q6"/>
    <mergeCell ref="N6:O6"/>
    <mergeCell ref="S12:V12"/>
    <mergeCell ref="S6:V6"/>
    <mergeCell ref="X6:Z6"/>
    <mergeCell ref="AB6:AC7"/>
    <mergeCell ref="S7:T7"/>
    <mergeCell ref="U7:V7"/>
    <mergeCell ref="B5:Q5"/>
    <mergeCell ref="N12:O12"/>
    <mergeCell ref="P12:Q12"/>
    <mergeCell ref="G12:I12"/>
    <mergeCell ref="K12:L13"/>
    <mergeCell ref="B6:E6"/>
    <mergeCell ref="G6:I6"/>
    <mergeCell ref="K6:L7"/>
    <mergeCell ref="B7:C7"/>
    <mergeCell ref="D7:E7"/>
    <mergeCell ref="A22:L22"/>
    <mergeCell ref="A16:L16"/>
    <mergeCell ref="B18:E18"/>
    <mergeCell ref="G18:I18"/>
    <mergeCell ref="K18:L19"/>
    <mergeCell ref="AJ6:AO6"/>
    <mergeCell ref="AB18:AC19"/>
    <mergeCell ref="B19:C19"/>
    <mergeCell ref="D19:E19"/>
    <mergeCell ref="S19:T19"/>
    <mergeCell ref="U19:V19"/>
    <mergeCell ref="S18:V18"/>
    <mergeCell ref="X18:Z18"/>
    <mergeCell ref="X12:Z12"/>
    <mergeCell ref="AB12:AC13"/>
    <mergeCell ref="B13:C13"/>
    <mergeCell ref="D13:E13"/>
    <mergeCell ref="S13:T13"/>
    <mergeCell ref="U13:V13"/>
    <mergeCell ref="A10:L10"/>
    <mergeCell ref="B12:E12"/>
  </mergeCells>
  <printOptions horizontalCentered="1" verticalCentered="1"/>
  <pageMargins left="0.70866141732283472" right="0.70866141732283472" top="0.74803149606299213" bottom="0.74803149606299213" header="0.31496062992125984" footer="0.31496062992125984"/>
  <pageSetup paperSize="9" fitToHeight="3" orientation="landscape"/>
</worksheet>
</file>

<file path=docProps/app.xml><?xml version="1.0" encoding="utf-8"?>
<Properties xmlns="http://schemas.openxmlformats.org/officeDocument/2006/extended-properties" xmlns:vt="http://schemas.openxmlformats.org/officeDocument/2006/docPropsVTypes">
  <Application>Microsoft Excel Online</Application>
  <Manager/>
  <Company>Queen Elizabeth House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Manuel Roche</dc:creator>
  <cp:keywords/>
  <dc:description/>
  <cp:lastModifiedBy>Usha Kanagaratnam</cp:lastModifiedBy>
  <cp:revision/>
  <dcterms:created xsi:type="dcterms:W3CDTF">2012-07-20T10:40:59Z</dcterms:created>
  <dcterms:modified xsi:type="dcterms:W3CDTF">2024-02-16T12:44:07Z</dcterms:modified>
  <cp:category/>
  <cp:contentStatus/>
</cp:coreProperties>
</file>